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.rinehart\Desktop\"/>
    </mc:Choice>
  </mc:AlternateContent>
  <bookViews>
    <workbookView xWindow="5280" yWindow="1058" windowWidth="19763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externalReferences>
    <externalReference r:id="rId8"/>
  </externalReferenc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36" i="1"/>
  <c r="F36" i="1"/>
  <c r="E36" i="1"/>
  <c r="D36" i="1"/>
  <c r="C36" i="1"/>
  <c r="G33" i="1"/>
  <c r="F33" i="1"/>
  <c r="E33" i="1"/>
  <c r="D33" i="1"/>
  <c r="C33" i="1"/>
  <c r="G32" i="1"/>
  <c r="F32" i="1"/>
  <c r="E32" i="1"/>
  <c r="D32" i="1"/>
  <c r="C32" i="1"/>
  <c r="G29" i="1"/>
  <c r="F29" i="1"/>
  <c r="E29" i="1"/>
  <c r="D29" i="1"/>
  <c r="C29" i="1"/>
  <c r="G28" i="1"/>
  <c r="F28" i="1"/>
  <c r="E28" i="1"/>
  <c r="D28" i="1"/>
  <c r="C28" i="1"/>
  <c r="G25" i="1"/>
  <c r="F25" i="1"/>
  <c r="E25" i="1"/>
  <c r="D25" i="1"/>
  <c r="C25" i="1"/>
  <c r="G24" i="1"/>
  <c r="F24" i="1"/>
  <c r="E24" i="1"/>
  <c r="D24" i="1"/>
  <c r="C24" i="1"/>
  <c r="G18" i="1"/>
  <c r="F18" i="1"/>
  <c r="E18" i="1"/>
  <c r="D18" i="1"/>
  <c r="C18" i="1"/>
  <c r="G17" i="1"/>
  <c r="F17" i="1"/>
  <c r="E17" i="1"/>
  <c r="D17" i="1"/>
  <c r="C17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F3" i="1"/>
  <c r="B4" i="1"/>
  <c r="B3" i="1"/>
  <c r="B2" i="1"/>
  <c r="F19" i="1"/>
  <c r="C19" i="1"/>
  <c r="G13" i="1"/>
  <c r="G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<sst xmlns="http://schemas.openxmlformats.org/spreadsheetml/2006/main" count="225" uniqueCount="80">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</sst>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sonnel_Adm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FTEs old"/>
      <sheetName val="EmplFTEs"/>
      <sheetName val="ContFac"/>
      <sheetName val="ContAdmn"/>
      <sheetName val="ContProf"/>
      <sheetName val="Class"/>
      <sheetName val="Other"/>
      <sheetName val="admnallgf"/>
      <sheetName val="allgf_OPS"/>
      <sheetName val="allgf_PERS"/>
      <sheetName val="admnallfunds"/>
      <sheetName val="Desig_REV"/>
      <sheetName val="Desig_EXP"/>
      <sheetName val="Aux_REV"/>
      <sheetName val="Aux_EXP"/>
      <sheetName val="Rest_REV"/>
      <sheetName val="Rest_EXP"/>
      <sheetName val="SPABA_REV"/>
      <sheetName val="SPABA_EXP"/>
      <sheetName val="uadata"/>
    </sheetNames>
    <sheetDataSet>
      <sheetData sheetId="0"/>
      <sheetData sheetId="1"/>
      <sheetData sheetId="2">
        <row r="2">
          <cell r="A2">
            <v>1</v>
          </cell>
          <cell r="B2" t="str">
            <v>Contract Faculty</v>
          </cell>
          <cell r="C2">
            <v>0</v>
          </cell>
          <cell r="D2">
            <v>1.3157894736842101E-3</v>
          </cell>
          <cell r="E2">
            <v>6.5789473684210503E-4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37</v>
          </cell>
          <cell r="B3" t="str">
            <v>Contract Faculty</v>
          </cell>
          <cell r="C3">
            <v>2.1951492914979802</v>
          </cell>
          <cell r="D3">
            <v>2.6809476214574901</v>
          </cell>
          <cell r="E3">
            <v>2.64046153846154</v>
          </cell>
          <cell r="F3">
            <v>2.0201462550607299</v>
          </cell>
          <cell r="G3">
            <v>2.4492821356275298</v>
          </cell>
          <cell r="H3">
            <v>3.2315999493927099</v>
          </cell>
        </row>
        <row r="4">
          <cell r="A4">
            <v>55</v>
          </cell>
          <cell r="B4" t="str">
            <v>Contract Faculty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6.5789473684210503E-4</v>
          </cell>
          <cell r="H4">
            <v>0</v>
          </cell>
        </row>
        <row r="5">
          <cell r="A5">
            <v>65</v>
          </cell>
          <cell r="B5" t="str">
            <v>Contract Faculty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8.94078947368422E-2</v>
          </cell>
          <cell r="H5">
            <v>0</v>
          </cell>
        </row>
        <row r="6">
          <cell r="A6">
            <v>80</v>
          </cell>
          <cell r="B6" t="str">
            <v>Contract Faculty</v>
          </cell>
          <cell r="C6">
            <v>4.5907401315789498</v>
          </cell>
          <cell r="D6">
            <v>5.7196697874493898</v>
          </cell>
          <cell r="E6">
            <v>5.9187168522267202</v>
          </cell>
          <cell r="F6">
            <v>4.74031730769231</v>
          </cell>
          <cell r="G6">
            <v>3.1635384615384599</v>
          </cell>
          <cell r="H6">
            <v>4.7067897267206504</v>
          </cell>
        </row>
        <row r="7">
          <cell r="A7">
            <v>81</v>
          </cell>
          <cell r="B7" t="str">
            <v>Contract Faculty</v>
          </cell>
          <cell r="C7">
            <v>0.35</v>
          </cell>
          <cell r="D7">
            <v>0.35</v>
          </cell>
          <cell r="E7">
            <v>0.105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82</v>
          </cell>
          <cell r="B8" t="str">
            <v>Contract Faculty</v>
          </cell>
          <cell r="C8">
            <v>5.8125000000000003E-2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83</v>
          </cell>
          <cell r="B9" t="str">
            <v>Contract Faculty</v>
          </cell>
          <cell r="C9">
            <v>3.1174202935222701</v>
          </cell>
          <cell r="D9">
            <v>1.9561229757084999</v>
          </cell>
          <cell r="E9">
            <v>7.3225447874493899</v>
          </cell>
          <cell r="F9">
            <v>8.4499526821862396</v>
          </cell>
          <cell r="G9">
            <v>7.9081690283400796</v>
          </cell>
          <cell r="H9">
            <v>10.000955465586999</v>
          </cell>
        </row>
        <row r="10">
          <cell r="A10">
            <v>84</v>
          </cell>
          <cell r="B10" t="str">
            <v>Contract Faculty</v>
          </cell>
          <cell r="C10">
            <v>0</v>
          </cell>
          <cell r="D10">
            <v>0</v>
          </cell>
          <cell r="E10">
            <v>0</v>
          </cell>
          <cell r="F10">
            <v>0.86846153846153895</v>
          </cell>
          <cell r="G10">
            <v>1.48918876518219</v>
          </cell>
          <cell r="H10">
            <v>0.52171811740890695</v>
          </cell>
        </row>
        <row r="11">
          <cell r="A11">
            <v>87</v>
          </cell>
          <cell r="B11" t="str">
            <v>Contract Faculty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2.2612836538461498</v>
          </cell>
          <cell r="H11">
            <v>4.3562667004048601</v>
          </cell>
        </row>
        <row r="12">
          <cell r="A12">
            <v>89</v>
          </cell>
          <cell r="B12" t="str">
            <v>Contract Faculty</v>
          </cell>
          <cell r="C12">
            <v>0.66209944331983805</v>
          </cell>
          <cell r="D12">
            <v>0.399181174089069</v>
          </cell>
          <cell r="E12">
            <v>0.227701670040486</v>
          </cell>
          <cell r="F12">
            <v>0.11750480769230801</v>
          </cell>
          <cell r="G12">
            <v>4.8076923076923101E-4</v>
          </cell>
          <cell r="H12">
            <v>0</v>
          </cell>
        </row>
        <row r="13">
          <cell r="A13">
            <v>92</v>
          </cell>
          <cell r="B13" t="str">
            <v>Contract Faculty</v>
          </cell>
          <cell r="C13">
            <v>0.45</v>
          </cell>
          <cell r="D13">
            <v>0</v>
          </cell>
          <cell r="E13">
            <v>1.8421052631578901E-2</v>
          </cell>
          <cell r="F13">
            <v>0</v>
          </cell>
          <cell r="G13">
            <v>0.137331730769231</v>
          </cell>
          <cell r="H13">
            <v>0.99660020242914904</v>
          </cell>
        </row>
        <row r="14">
          <cell r="A14">
            <v>94</v>
          </cell>
          <cell r="B14" t="str">
            <v>Contract Faculty</v>
          </cell>
          <cell r="C14">
            <v>0.34580769230769198</v>
          </cell>
          <cell r="D14">
            <v>1.50482692307692</v>
          </cell>
          <cell r="E14">
            <v>1.2980278340081</v>
          </cell>
          <cell r="F14">
            <v>0.74998076923076995</v>
          </cell>
          <cell r="G14">
            <v>0.74997596153846202</v>
          </cell>
          <cell r="H14">
            <v>0</v>
          </cell>
        </row>
        <row r="15">
          <cell r="A15">
            <v>96</v>
          </cell>
          <cell r="B15" t="str">
            <v>Contract Faculty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9.7789473684210398E-2</v>
          </cell>
        </row>
        <row r="16">
          <cell r="A16">
            <v>98</v>
          </cell>
          <cell r="B16" t="str">
            <v>Contract Faculty</v>
          </cell>
          <cell r="C16">
            <v>0.25</v>
          </cell>
          <cell r="D16">
            <v>0.85914473684210502</v>
          </cell>
          <cell r="E16">
            <v>0.64717206477732803</v>
          </cell>
          <cell r="F16">
            <v>0.367826923076923</v>
          </cell>
          <cell r="G16">
            <v>1.5748028846153901</v>
          </cell>
          <cell r="H16">
            <v>2.1715278340081001</v>
          </cell>
        </row>
        <row r="17">
          <cell r="A17">
            <v>99</v>
          </cell>
          <cell r="B17" t="str">
            <v>Contract Faculty</v>
          </cell>
          <cell r="C17">
            <v>0.86938157894736801</v>
          </cell>
          <cell r="D17">
            <v>0.95822368421052595</v>
          </cell>
          <cell r="E17">
            <v>0.84630921052631602</v>
          </cell>
          <cell r="F17">
            <v>0.99516447368421002</v>
          </cell>
          <cell r="G17">
            <v>1.0339473684210501</v>
          </cell>
          <cell r="H17">
            <v>0.69396052631578897</v>
          </cell>
        </row>
        <row r="18">
          <cell r="A18">
            <v>101</v>
          </cell>
          <cell r="B18" t="str">
            <v>Contract Faculty</v>
          </cell>
          <cell r="C18">
            <v>1.24317105263158</v>
          </cell>
          <cell r="D18">
            <v>1.2192434210526299</v>
          </cell>
          <cell r="E18">
            <v>0.30926315789473702</v>
          </cell>
          <cell r="F18">
            <v>0.85109210526315804</v>
          </cell>
          <cell r="G18">
            <v>0.59711184210526302</v>
          </cell>
          <cell r="H18">
            <v>0.40913157894736901</v>
          </cell>
        </row>
        <row r="19">
          <cell r="A19">
            <v>102</v>
          </cell>
          <cell r="B19" t="str">
            <v>Contract Faculty</v>
          </cell>
          <cell r="C19">
            <v>0.73185526315789495</v>
          </cell>
          <cell r="D19">
            <v>0.77809210526315797</v>
          </cell>
          <cell r="E19">
            <v>1.5544013157894701</v>
          </cell>
          <cell r="F19">
            <v>1.4337500000000001</v>
          </cell>
          <cell r="G19">
            <v>1.96276315789474</v>
          </cell>
          <cell r="H19">
            <v>0.53710526315789497</v>
          </cell>
        </row>
        <row r="20">
          <cell r="A20">
            <v>109</v>
          </cell>
          <cell r="B20" t="str">
            <v>Contract Faculty</v>
          </cell>
          <cell r="C20">
            <v>5.4406305668016204</v>
          </cell>
          <cell r="D20">
            <v>3.6622358299595099</v>
          </cell>
          <cell r="E20">
            <v>3.96558805668016</v>
          </cell>
          <cell r="F20">
            <v>3.4773507085020201</v>
          </cell>
          <cell r="G20">
            <v>2.29641017206478</v>
          </cell>
          <cell r="H20">
            <v>2.0453532388664</v>
          </cell>
        </row>
        <row r="21">
          <cell r="A21">
            <v>110</v>
          </cell>
          <cell r="B21" t="str">
            <v>Contract Faculty</v>
          </cell>
          <cell r="C21">
            <v>5.6453992914979798</v>
          </cell>
          <cell r="D21">
            <v>3.5333413461538501</v>
          </cell>
          <cell r="E21">
            <v>1.98753947368421</v>
          </cell>
          <cell r="F21">
            <v>0.69076315789473697</v>
          </cell>
          <cell r="G21">
            <v>0.53078947368421003</v>
          </cell>
          <cell r="H21">
            <v>0.87718421052631601</v>
          </cell>
        </row>
        <row r="22">
          <cell r="A22">
            <v>114</v>
          </cell>
          <cell r="B22" t="str">
            <v>Contract Faculty</v>
          </cell>
          <cell r="C22">
            <v>0</v>
          </cell>
          <cell r="D22">
            <v>0</v>
          </cell>
          <cell r="E22">
            <v>0</v>
          </cell>
          <cell r="F22">
            <v>0.27780263157894702</v>
          </cell>
          <cell r="G22">
            <v>0</v>
          </cell>
          <cell r="H22">
            <v>0</v>
          </cell>
        </row>
        <row r="23">
          <cell r="A23">
            <v>119</v>
          </cell>
          <cell r="B23" t="str">
            <v>Contract Faculty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0.70736057692307697</v>
          </cell>
          <cell r="H23">
            <v>0.70465384615384596</v>
          </cell>
        </row>
        <row r="24">
          <cell r="A24">
            <v>124</v>
          </cell>
          <cell r="B24" t="str">
            <v>Contract Faculty</v>
          </cell>
          <cell r="C24">
            <v>5.9701743421052598</v>
          </cell>
          <cell r="D24">
            <v>5.2590635121457501</v>
          </cell>
          <cell r="E24">
            <v>8.3071978744939301</v>
          </cell>
          <cell r="F24">
            <v>9.3618747469635597</v>
          </cell>
          <cell r="G24">
            <v>6.7446052631578901</v>
          </cell>
          <cell r="H24">
            <v>7.9970475708502002</v>
          </cell>
        </row>
        <row r="25">
          <cell r="A25">
            <v>132</v>
          </cell>
          <cell r="B25" t="str">
            <v>Contract Faculty</v>
          </cell>
          <cell r="C25">
            <v>0</v>
          </cell>
          <cell r="D25">
            <v>0</v>
          </cell>
          <cell r="E25">
            <v>0</v>
          </cell>
          <cell r="F25">
            <v>0.49848557692307699</v>
          </cell>
          <cell r="G25">
            <v>0.83331730769230805</v>
          </cell>
          <cell r="H25">
            <v>0.89421634615384604</v>
          </cell>
        </row>
        <row r="26">
          <cell r="A26">
            <v>134</v>
          </cell>
          <cell r="B26" t="str">
            <v>Contract Faculty</v>
          </cell>
          <cell r="C26">
            <v>40.226600455465601</v>
          </cell>
          <cell r="D26">
            <v>40.964779099190302</v>
          </cell>
          <cell r="E26">
            <v>41.586604504048601</v>
          </cell>
          <cell r="F26">
            <v>39.3513147773279</v>
          </cell>
          <cell r="G26">
            <v>44.503340587044498</v>
          </cell>
          <cell r="H26">
            <v>39.1447370951417</v>
          </cell>
        </row>
        <row r="27">
          <cell r="A27">
            <v>135</v>
          </cell>
          <cell r="B27" t="str">
            <v>Contract Faculty</v>
          </cell>
          <cell r="C27">
            <v>13.477790232793501</v>
          </cell>
          <cell r="D27">
            <v>13.2613335020243</v>
          </cell>
          <cell r="E27">
            <v>13.386486842105301</v>
          </cell>
          <cell r="F27">
            <v>12.9291490384615</v>
          </cell>
          <cell r="G27">
            <v>13.1809544534413</v>
          </cell>
          <cell r="H27">
            <v>13.5171540991903</v>
          </cell>
        </row>
        <row r="28">
          <cell r="A28">
            <v>137</v>
          </cell>
          <cell r="B28" t="str">
            <v>Contract Faculty</v>
          </cell>
          <cell r="C28">
            <v>0.25054504048582998</v>
          </cell>
          <cell r="D28">
            <v>0.32850657894736801</v>
          </cell>
          <cell r="E28">
            <v>0.3</v>
          </cell>
          <cell r="F28">
            <v>0.41</v>
          </cell>
          <cell r="G28">
            <v>0.4</v>
          </cell>
          <cell r="H28">
            <v>0.53934210526315796</v>
          </cell>
        </row>
        <row r="29">
          <cell r="A29">
            <v>140</v>
          </cell>
          <cell r="B29" t="str">
            <v>Contract Faculty</v>
          </cell>
          <cell r="C29">
            <v>0</v>
          </cell>
          <cell r="D29">
            <v>1.58157894736842E-2</v>
          </cell>
          <cell r="E29">
            <v>2.5000000000000001E-2</v>
          </cell>
          <cell r="F29">
            <v>0</v>
          </cell>
          <cell r="G29">
            <v>0</v>
          </cell>
          <cell r="H29">
            <v>0.14043421052631599</v>
          </cell>
        </row>
        <row r="30">
          <cell r="A30">
            <v>144</v>
          </cell>
          <cell r="B30" t="str">
            <v>Contract Faculty</v>
          </cell>
          <cell r="C30">
            <v>0</v>
          </cell>
          <cell r="D30">
            <v>0</v>
          </cell>
          <cell r="E30">
            <v>0</v>
          </cell>
          <cell r="F30">
            <v>2.5888269230769199</v>
          </cell>
          <cell r="G30">
            <v>0</v>
          </cell>
          <cell r="H30">
            <v>0.159506578947369</v>
          </cell>
        </row>
        <row r="31">
          <cell r="A31">
            <v>147</v>
          </cell>
          <cell r="B31" t="str">
            <v>Contract Faculty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4.8076923076923101E-4</v>
          </cell>
          <cell r="H31">
            <v>0</v>
          </cell>
        </row>
        <row r="32">
          <cell r="A32">
            <v>148</v>
          </cell>
          <cell r="B32" t="str">
            <v>Contract Faculty</v>
          </cell>
          <cell r="C32">
            <v>1.16901315789474</v>
          </cell>
          <cell r="D32">
            <v>1.8320065789473701</v>
          </cell>
          <cell r="E32">
            <v>1.6856578947368399</v>
          </cell>
          <cell r="F32">
            <v>1.7835346659919</v>
          </cell>
          <cell r="G32">
            <v>1.3525531376518201</v>
          </cell>
          <cell r="H32">
            <v>2.0911576417003999</v>
          </cell>
        </row>
        <row r="33">
          <cell r="A33">
            <v>149</v>
          </cell>
          <cell r="B33" t="str">
            <v>Contract Faculty</v>
          </cell>
          <cell r="C33">
            <v>1.4853238866396799E-2</v>
          </cell>
          <cell r="D33">
            <v>3.6260121457489899E-2</v>
          </cell>
          <cell r="E33">
            <v>1.7307692307692302E-2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150</v>
          </cell>
          <cell r="B34" t="str">
            <v>Contract Faculty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6.5789473684210503E-4</v>
          </cell>
          <cell r="H34">
            <v>0</v>
          </cell>
        </row>
        <row r="35">
          <cell r="A35">
            <v>154</v>
          </cell>
          <cell r="B35" t="str">
            <v>Contract Faculty</v>
          </cell>
          <cell r="C35">
            <v>0.17546052631578901</v>
          </cell>
          <cell r="D35">
            <v>0.115802631578947</v>
          </cell>
          <cell r="E35">
            <v>0</v>
          </cell>
          <cell r="F35">
            <v>0.189598684210526</v>
          </cell>
          <cell r="G35">
            <v>2.5000000000000001E-2</v>
          </cell>
          <cell r="H35">
            <v>8.0802631578947404E-2</v>
          </cell>
        </row>
        <row r="36">
          <cell r="A36">
            <v>155</v>
          </cell>
          <cell r="B36" t="str">
            <v>Contract Faculty</v>
          </cell>
          <cell r="C36">
            <v>0.19483552631578899</v>
          </cell>
          <cell r="D36">
            <v>7.2968547570850202</v>
          </cell>
          <cell r="E36">
            <v>8.3907894736842099</v>
          </cell>
          <cell r="F36">
            <v>1.912504048583</v>
          </cell>
          <cell r="G36">
            <v>2.3845951417003999</v>
          </cell>
          <cell r="H36">
            <v>3.6877262145749001</v>
          </cell>
        </row>
        <row r="37">
          <cell r="A37">
            <v>156</v>
          </cell>
          <cell r="B37" t="str">
            <v>Contract Faculty</v>
          </cell>
          <cell r="C37">
            <v>16.409480263157899</v>
          </cell>
          <cell r="D37">
            <v>10.6232105263158</v>
          </cell>
          <cell r="E37">
            <v>9.0588486842105294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157</v>
          </cell>
          <cell r="B38" t="str">
            <v>Contract Faculty</v>
          </cell>
          <cell r="C38">
            <v>14.1282545546559</v>
          </cell>
          <cell r="D38">
            <v>16.353244433198402</v>
          </cell>
          <cell r="E38">
            <v>16.1138509615385</v>
          </cell>
          <cell r="F38">
            <v>17.090624999999999</v>
          </cell>
          <cell r="G38">
            <v>15.416945850202399</v>
          </cell>
          <cell r="H38">
            <v>15.5029230769231</v>
          </cell>
        </row>
        <row r="39">
          <cell r="A39">
            <v>163</v>
          </cell>
          <cell r="B39" t="str">
            <v>Contract Faculty</v>
          </cell>
          <cell r="C39">
            <v>0.66052631578947396</v>
          </cell>
          <cell r="D39">
            <v>0.58552631578947401</v>
          </cell>
          <cell r="E39">
            <v>0.57623684210526305</v>
          </cell>
          <cell r="F39">
            <v>1.04444078947368</v>
          </cell>
          <cell r="G39">
            <v>1.43067105263158</v>
          </cell>
          <cell r="H39">
            <v>4.4453947368421103</v>
          </cell>
        </row>
        <row r="40">
          <cell r="A40">
            <v>164</v>
          </cell>
          <cell r="B40" t="str">
            <v>Contract Faculty</v>
          </cell>
          <cell r="C40">
            <v>13.4626973684211</v>
          </cell>
          <cell r="D40">
            <v>12.576592105263201</v>
          </cell>
          <cell r="E40">
            <v>11.9577368421053</v>
          </cell>
          <cell r="F40">
            <v>13.567930068226101</v>
          </cell>
          <cell r="G40">
            <v>13.2215592105263</v>
          </cell>
          <cell r="H40">
            <v>12.524151315789499</v>
          </cell>
        </row>
        <row r="41">
          <cell r="A41">
            <v>166</v>
          </cell>
          <cell r="B41" t="str">
            <v>Contract Faculty</v>
          </cell>
          <cell r="C41">
            <v>2.8749471153846198</v>
          </cell>
          <cell r="D41">
            <v>1.9999615384615399</v>
          </cell>
          <cell r="E41">
            <v>1.9999615384615399</v>
          </cell>
          <cell r="F41">
            <v>1.9999615384615399</v>
          </cell>
          <cell r="G41">
            <v>1.9999615384615399</v>
          </cell>
          <cell r="H41">
            <v>1.9999615384615399</v>
          </cell>
        </row>
        <row r="42">
          <cell r="A42">
            <v>167</v>
          </cell>
          <cell r="B42" t="str">
            <v>Contract Faculty</v>
          </cell>
          <cell r="C42">
            <v>21.0573798076923</v>
          </cell>
          <cell r="D42">
            <v>23.202396255060702</v>
          </cell>
          <cell r="E42">
            <v>20.396316295546601</v>
          </cell>
          <cell r="F42">
            <v>19.3290151821862</v>
          </cell>
          <cell r="G42">
            <v>19.387723178137701</v>
          </cell>
          <cell r="H42">
            <v>17.770578947368399</v>
          </cell>
        </row>
        <row r="43">
          <cell r="A43">
            <v>168</v>
          </cell>
          <cell r="B43" t="str">
            <v>Contract Faculty</v>
          </cell>
          <cell r="C43">
            <v>1.3691401821862399</v>
          </cell>
          <cell r="D43">
            <v>1.7527155870445299</v>
          </cell>
          <cell r="E43">
            <v>2.74199342105263</v>
          </cell>
          <cell r="F43">
            <v>3.8316973684210498</v>
          </cell>
          <cell r="G43">
            <v>7.5284018218623503</v>
          </cell>
          <cell r="H43">
            <v>10.6093170546559</v>
          </cell>
        </row>
        <row r="44">
          <cell r="A44">
            <v>173</v>
          </cell>
          <cell r="B44" t="str">
            <v>Contract Faculty</v>
          </cell>
          <cell r="C44">
            <v>4.5371887651821901</v>
          </cell>
          <cell r="D44">
            <v>5.1619326923076896</v>
          </cell>
          <cell r="E44">
            <v>4.6333765182186202</v>
          </cell>
          <cell r="F44">
            <v>6.5138947368421096</v>
          </cell>
          <cell r="G44">
            <v>7.8668284412955503</v>
          </cell>
          <cell r="H44">
            <v>6.68432894736842</v>
          </cell>
        </row>
        <row r="45">
          <cell r="A45">
            <v>174</v>
          </cell>
          <cell r="B45" t="str">
            <v>Contract Faculty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180</v>
          </cell>
          <cell r="B46" t="str">
            <v>Contract Faculty</v>
          </cell>
          <cell r="C46">
            <v>0</v>
          </cell>
          <cell r="D46">
            <v>3.9903846153846199E-2</v>
          </cell>
          <cell r="E46">
            <v>0.42467459514169997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182</v>
          </cell>
          <cell r="B47" t="str">
            <v>Contract Faculty</v>
          </cell>
          <cell r="C47">
            <v>0.119736842105263</v>
          </cell>
          <cell r="D47">
            <v>0.109473684210526</v>
          </cell>
          <cell r="E47">
            <v>6.5000000000000002E-2</v>
          </cell>
          <cell r="F47">
            <v>0.19500000000000001</v>
          </cell>
          <cell r="G47">
            <v>0.19500000000000001</v>
          </cell>
          <cell r="H47">
            <v>0</v>
          </cell>
        </row>
        <row r="48">
          <cell r="A48">
            <v>186</v>
          </cell>
          <cell r="B48" t="str">
            <v>Contract Faculty</v>
          </cell>
          <cell r="C48">
            <v>0.62661184210526299</v>
          </cell>
          <cell r="D48">
            <v>1.24030921052632</v>
          </cell>
          <cell r="E48">
            <v>0.13</v>
          </cell>
          <cell r="F48">
            <v>5</v>
          </cell>
          <cell r="G48">
            <v>5.5796052631578998</v>
          </cell>
          <cell r="H48">
            <v>4.08815789473684</v>
          </cell>
        </row>
        <row r="49">
          <cell r="A49">
            <v>189</v>
          </cell>
          <cell r="B49" t="str">
            <v>Contract Faculty</v>
          </cell>
          <cell r="C49">
            <v>0.52408552631578897</v>
          </cell>
          <cell r="D49">
            <v>0.47134210526315801</v>
          </cell>
          <cell r="E49">
            <v>0.53871710526315797</v>
          </cell>
          <cell r="F49">
            <v>6.6000000000000003E-2</v>
          </cell>
          <cell r="G49">
            <v>8.8848684210526302E-2</v>
          </cell>
          <cell r="H49">
            <v>0.64500000000000002</v>
          </cell>
        </row>
        <row r="50">
          <cell r="A50">
            <v>198</v>
          </cell>
          <cell r="B50" t="str">
            <v>Contract Faculty</v>
          </cell>
          <cell r="C50">
            <v>4.2618421052631597E-2</v>
          </cell>
          <cell r="D50">
            <v>9.24276315789474E-2</v>
          </cell>
          <cell r="E50">
            <v>1.0815789473684201</v>
          </cell>
          <cell r="F50">
            <v>0.85253289473684202</v>
          </cell>
          <cell r="G50">
            <v>0.22422368421052599</v>
          </cell>
          <cell r="H50">
            <v>0.17454605263157899</v>
          </cell>
        </row>
        <row r="51">
          <cell r="A51">
            <v>200</v>
          </cell>
          <cell r="B51" t="str">
            <v>Contract Faculty</v>
          </cell>
          <cell r="C51">
            <v>5.8872082489878599</v>
          </cell>
          <cell r="D51">
            <v>5.5437408906882597</v>
          </cell>
          <cell r="E51">
            <v>5.6850890688259099</v>
          </cell>
          <cell r="F51">
            <v>4.2115764170040499</v>
          </cell>
          <cell r="G51">
            <v>3.5037322874493899</v>
          </cell>
          <cell r="H51">
            <v>3.6459848178137699</v>
          </cell>
        </row>
      </sheetData>
      <sheetData sheetId="3">
        <row r="2">
          <cell r="A2">
            <v>1</v>
          </cell>
          <cell r="B2" t="str">
            <v>Contract Administrative</v>
          </cell>
          <cell r="C2">
            <v>1.0399615384615399</v>
          </cell>
          <cell r="D2">
            <v>1.31329807692308</v>
          </cell>
          <cell r="E2">
            <v>1.3030569331983799</v>
          </cell>
          <cell r="F2">
            <v>0.99998076923076995</v>
          </cell>
          <cell r="G2">
            <v>0.99998076923076895</v>
          </cell>
          <cell r="H2">
            <v>2.43261538461539</v>
          </cell>
        </row>
        <row r="3">
          <cell r="A3">
            <v>2</v>
          </cell>
          <cell r="B3" t="str">
            <v>Contract Administrative</v>
          </cell>
          <cell r="C3">
            <v>0</v>
          </cell>
          <cell r="D3">
            <v>0</v>
          </cell>
          <cell r="E3">
            <v>0.74998557692307699</v>
          </cell>
          <cell r="F3">
            <v>0.99998076923076895</v>
          </cell>
          <cell r="G3">
            <v>0.99998076923076895</v>
          </cell>
          <cell r="H3">
            <v>0.99998076923076995</v>
          </cell>
        </row>
        <row r="4">
          <cell r="A4">
            <v>3</v>
          </cell>
          <cell r="B4" t="str">
            <v>Contract Administrative</v>
          </cell>
          <cell r="C4">
            <v>0</v>
          </cell>
          <cell r="D4">
            <v>0</v>
          </cell>
          <cell r="E4">
            <v>0.750466346153846</v>
          </cell>
          <cell r="F4">
            <v>9.1269230769230797E-2</v>
          </cell>
          <cell r="G4">
            <v>0</v>
          </cell>
          <cell r="H4">
            <v>0</v>
          </cell>
        </row>
        <row r="5">
          <cell r="A5">
            <v>21</v>
          </cell>
          <cell r="B5" t="str">
            <v>Contract Administrative</v>
          </cell>
          <cell r="C5">
            <v>1.9999615384615399</v>
          </cell>
          <cell r="D5">
            <v>2.7916201923076902</v>
          </cell>
          <cell r="E5">
            <v>1.9999615384615399</v>
          </cell>
          <cell r="F5">
            <v>1.58330288461538</v>
          </cell>
          <cell r="G5">
            <v>0.99998076923076995</v>
          </cell>
          <cell r="H5">
            <v>0.99998076923076895</v>
          </cell>
        </row>
        <row r="6">
          <cell r="A6">
            <v>28</v>
          </cell>
          <cell r="B6" t="str">
            <v>Contract Administrative</v>
          </cell>
          <cell r="C6">
            <v>0.99998076923076895</v>
          </cell>
          <cell r="D6">
            <v>0.99998076923076895</v>
          </cell>
          <cell r="E6">
            <v>0.99998076923076895</v>
          </cell>
          <cell r="F6">
            <v>0.99998076923076895</v>
          </cell>
          <cell r="G6">
            <v>0</v>
          </cell>
          <cell r="H6">
            <v>0.86230288461538496</v>
          </cell>
        </row>
        <row r="7">
          <cell r="A7">
            <v>29</v>
          </cell>
          <cell r="B7" t="str">
            <v>Contract Administrative</v>
          </cell>
          <cell r="C7">
            <v>0.75</v>
          </cell>
          <cell r="D7">
            <v>0.74999519230769196</v>
          </cell>
          <cell r="E7">
            <v>0.75036057692307701</v>
          </cell>
          <cell r="F7">
            <v>0.75</v>
          </cell>
          <cell r="G7">
            <v>0.75</v>
          </cell>
          <cell r="H7">
            <v>0.75</v>
          </cell>
        </row>
        <row r="8">
          <cell r="A8">
            <v>30</v>
          </cell>
          <cell r="B8" t="str">
            <v>Contract Administrative</v>
          </cell>
          <cell r="C8">
            <v>0.24998076923076901</v>
          </cell>
          <cell r="D8">
            <v>0.24998557692307699</v>
          </cell>
          <cell r="E8">
            <v>0.25010096153846201</v>
          </cell>
          <cell r="F8">
            <v>0.24998076923077001</v>
          </cell>
          <cell r="G8">
            <v>0.24998076923076901</v>
          </cell>
          <cell r="H8">
            <v>0.24998076923077001</v>
          </cell>
        </row>
        <row r="9">
          <cell r="A9">
            <v>34</v>
          </cell>
          <cell r="B9" t="str">
            <v>Contract Administrative</v>
          </cell>
          <cell r="C9">
            <v>0.99998076923076995</v>
          </cell>
          <cell r="D9">
            <v>0.99998076923076895</v>
          </cell>
          <cell r="E9">
            <v>1.0004615384615401</v>
          </cell>
          <cell r="F9">
            <v>0.99998076923076995</v>
          </cell>
          <cell r="G9">
            <v>0.99998076923076895</v>
          </cell>
          <cell r="H9">
            <v>0.17435576923076901</v>
          </cell>
        </row>
        <row r="10">
          <cell r="A10">
            <v>36</v>
          </cell>
          <cell r="B10" t="str">
            <v>Contract Administrative</v>
          </cell>
          <cell r="C10">
            <v>0.99998076923076895</v>
          </cell>
          <cell r="D10">
            <v>1.86638461538462</v>
          </cell>
          <cell r="E10">
            <v>0.99998076923076895</v>
          </cell>
          <cell r="F10">
            <v>1.49997115384615</v>
          </cell>
          <cell r="G10">
            <v>0.99998076923076995</v>
          </cell>
          <cell r="H10">
            <v>0</v>
          </cell>
        </row>
        <row r="11">
          <cell r="A11">
            <v>37</v>
          </cell>
          <cell r="B11" t="str">
            <v>Contract Administrative</v>
          </cell>
          <cell r="C11">
            <v>3.2068846153846202</v>
          </cell>
          <cell r="D11">
            <v>2.0425192307692299</v>
          </cell>
          <cell r="E11">
            <v>2.1487740384615401</v>
          </cell>
          <cell r="F11">
            <v>2.4619374999999999</v>
          </cell>
          <cell r="G11">
            <v>2.3421009615384598</v>
          </cell>
          <cell r="H11">
            <v>2.4557115384615398</v>
          </cell>
        </row>
        <row r="12">
          <cell r="A12">
            <v>38</v>
          </cell>
          <cell r="B12" t="str">
            <v>Contract Administrative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0.99998076923076895</v>
          </cell>
        </row>
        <row r="13">
          <cell r="A13">
            <v>39</v>
          </cell>
          <cell r="B13" t="str">
            <v>Contract Administrative</v>
          </cell>
          <cell r="C13">
            <v>0.96967788461538496</v>
          </cell>
          <cell r="D13">
            <v>1.24997596153846</v>
          </cell>
          <cell r="E13">
            <v>0.99998076923076895</v>
          </cell>
          <cell r="F13">
            <v>0.99998076923076895</v>
          </cell>
          <cell r="G13">
            <v>0.99998076923076895</v>
          </cell>
          <cell r="H13">
            <v>0</v>
          </cell>
        </row>
        <row r="14">
          <cell r="A14">
            <v>43</v>
          </cell>
          <cell r="B14" t="str">
            <v>Contract Administrative</v>
          </cell>
          <cell r="C14">
            <v>0.99998076923076895</v>
          </cell>
          <cell r="D14">
            <v>0.300721153846154</v>
          </cell>
          <cell r="E14">
            <v>0</v>
          </cell>
          <cell r="F14">
            <v>0.41665865384615403</v>
          </cell>
          <cell r="G14">
            <v>0.99998076923076995</v>
          </cell>
          <cell r="H14">
            <v>0.99998076923076895</v>
          </cell>
        </row>
        <row r="15">
          <cell r="A15">
            <v>51</v>
          </cell>
          <cell r="B15" t="str">
            <v>Contract Administrative</v>
          </cell>
          <cell r="C15">
            <v>0.99998076923076895</v>
          </cell>
          <cell r="D15">
            <v>0.99998076923076895</v>
          </cell>
          <cell r="E15">
            <v>0.99998076923076895</v>
          </cell>
          <cell r="F15">
            <v>0.99998076923076895</v>
          </cell>
          <cell r="G15">
            <v>1.0038269230769199</v>
          </cell>
          <cell r="H15">
            <v>0.99998076923076895</v>
          </cell>
        </row>
        <row r="16">
          <cell r="A16">
            <v>55</v>
          </cell>
          <cell r="B16" t="str">
            <v>Contract Administrative</v>
          </cell>
          <cell r="C16">
            <v>0.99998076923076895</v>
          </cell>
          <cell r="D16">
            <v>0.99998076923076895</v>
          </cell>
          <cell r="E16">
            <v>0.99998076923076895</v>
          </cell>
          <cell r="F16">
            <v>0.99998076923076895</v>
          </cell>
          <cell r="G16">
            <v>0.99998076923076895</v>
          </cell>
          <cell r="H16">
            <v>0.99998076923076995</v>
          </cell>
        </row>
        <row r="17">
          <cell r="A17">
            <v>59</v>
          </cell>
          <cell r="B17" t="str">
            <v>Contract Administrative</v>
          </cell>
          <cell r="C17">
            <v>4.8076923076923101E-4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61</v>
          </cell>
          <cell r="B18" t="str">
            <v>Contract Administrative</v>
          </cell>
          <cell r="C18">
            <v>0.90107211538461596</v>
          </cell>
          <cell r="D18">
            <v>0.99998076923076895</v>
          </cell>
          <cell r="E18">
            <v>0.97741346153846198</v>
          </cell>
          <cell r="F18">
            <v>0.99998076923076895</v>
          </cell>
          <cell r="G18">
            <v>0.99998076923076895</v>
          </cell>
          <cell r="H18">
            <v>0.99998076923076995</v>
          </cell>
        </row>
        <row r="19">
          <cell r="A19">
            <v>64</v>
          </cell>
          <cell r="B19" t="str">
            <v>Contract Administrative</v>
          </cell>
          <cell r="C19">
            <v>0.99998076923076995</v>
          </cell>
          <cell r="D19">
            <v>0.99998076923076995</v>
          </cell>
          <cell r="E19">
            <v>0.99998076923076895</v>
          </cell>
          <cell r="F19">
            <v>0.49999038461538498</v>
          </cell>
          <cell r="G19">
            <v>0</v>
          </cell>
          <cell r="H19">
            <v>0</v>
          </cell>
        </row>
        <row r="20">
          <cell r="A20">
            <v>66</v>
          </cell>
          <cell r="B20" t="str">
            <v>Contract Administrative</v>
          </cell>
          <cell r="C20">
            <v>2.0039278846153801</v>
          </cell>
          <cell r="D20">
            <v>2.08329326923077</v>
          </cell>
          <cell r="E20">
            <v>1.9999615384615399</v>
          </cell>
          <cell r="F20">
            <v>1.9999615384615399</v>
          </cell>
          <cell r="G20">
            <v>1.9999615384615399</v>
          </cell>
          <cell r="H20">
            <v>2.0004423076923099</v>
          </cell>
        </row>
        <row r="21">
          <cell r="A21">
            <v>67</v>
          </cell>
          <cell r="B21" t="str">
            <v>Contract Administrative</v>
          </cell>
          <cell r="C21">
            <v>0.99998076923076895</v>
          </cell>
          <cell r="D21">
            <v>0.99998076923076895</v>
          </cell>
          <cell r="E21">
            <v>0</v>
          </cell>
          <cell r="F21">
            <v>0.99998076923076895</v>
          </cell>
          <cell r="G21">
            <v>0.99998076923076895</v>
          </cell>
          <cell r="H21">
            <v>0.99998076923076895</v>
          </cell>
        </row>
        <row r="22">
          <cell r="A22">
            <v>68</v>
          </cell>
          <cell r="B22" t="str">
            <v>Contract Administrative</v>
          </cell>
          <cell r="C22">
            <v>0.99998076923076995</v>
          </cell>
          <cell r="D22">
            <v>0.28967788461538502</v>
          </cell>
          <cell r="E22">
            <v>0.99998076923076895</v>
          </cell>
          <cell r="F22">
            <v>0.98685576923076901</v>
          </cell>
          <cell r="G22">
            <v>0.97246153846153904</v>
          </cell>
          <cell r="H22">
            <v>0.98887019230769202</v>
          </cell>
        </row>
        <row r="23">
          <cell r="A23">
            <v>69</v>
          </cell>
          <cell r="B23" t="str">
            <v>Contract Administrative</v>
          </cell>
          <cell r="C23">
            <v>0.99998076923076895</v>
          </cell>
          <cell r="D23">
            <v>0.99998076923076995</v>
          </cell>
          <cell r="E23">
            <v>1.02378846153846</v>
          </cell>
          <cell r="F23">
            <v>1.32946153846154</v>
          </cell>
          <cell r="G23">
            <v>0.99998076923076895</v>
          </cell>
          <cell r="H23">
            <v>0.99998076923076895</v>
          </cell>
        </row>
        <row r="24">
          <cell r="A24">
            <v>73</v>
          </cell>
          <cell r="B24" t="str">
            <v>Contract Administrative</v>
          </cell>
          <cell r="C24">
            <v>0.99998076923076895</v>
          </cell>
          <cell r="D24">
            <v>0.99998076923076895</v>
          </cell>
          <cell r="E24">
            <v>0.99998076923076895</v>
          </cell>
          <cell r="F24">
            <v>0.99613461538461601</v>
          </cell>
          <cell r="G24">
            <v>0.99998076923076895</v>
          </cell>
          <cell r="H24">
            <v>0.99735576923076896</v>
          </cell>
        </row>
        <row r="25">
          <cell r="A25">
            <v>75</v>
          </cell>
          <cell r="B25" t="str">
            <v>Contract Administrative</v>
          </cell>
          <cell r="C25">
            <v>0.99998076923076895</v>
          </cell>
          <cell r="D25">
            <v>1.135875</v>
          </cell>
          <cell r="E25">
            <v>0.99228846153846095</v>
          </cell>
          <cell r="F25">
            <v>0.99998076923076895</v>
          </cell>
          <cell r="G25">
            <v>0.99998076923076895</v>
          </cell>
          <cell r="H25">
            <v>0.99998076923076895</v>
          </cell>
        </row>
        <row r="26">
          <cell r="A26">
            <v>76</v>
          </cell>
          <cell r="B26" t="str">
            <v>Contract Administrative</v>
          </cell>
          <cell r="C26">
            <v>0.99998076923076895</v>
          </cell>
          <cell r="D26">
            <v>0.99998076923076995</v>
          </cell>
          <cell r="E26">
            <v>0.99998076923076895</v>
          </cell>
          <cell r="F26">
            <v>0.99998076923076895</v>
          </cell>
          <cell r="G26">
            <v>0.99998076923076995</v>
          </cell>
          <cell r="H26">
            <v>1.17099038461539</v>
          </cell>
        </row>
        <row r="27">
          <cell r="A27">
            <v>77</v>
          </cell>
          <cell r="B27" t="str">
            <v>Contract Administrative</v>
          </cell>
          <cell r="C27">
            <v>0.99998076923076895</v>
          </cell>
          <cell r="D27">
            <v>8.3331730769230797E-2</v>
          </cell>
          <cell r="E27">
            <v>0.99998076923076895</v>
          </cell>
          <cell r="F27">
            <v>0.99998076923076895</v>
          </cell>
          <cell r="G27">
            <v>0.99998076923076895</v>
          </cell>
          <cell r="H27">
            <v>0.99998076923076895</v>
          </cell>
        </row>
        <row r="28">
          <cell r="A28">
            <v>78</v>
          </cell>
          <cell r="B28" t="str">
            <v>Contract Administrative</v>
          </cell>
          <cell r="C28">
            <v>0.99998076923076895</v>
          </cell>
          <cell r="D28">
            <v>0.99998076923076895</v>
          </cell>
          <cell r="E28">
            <v>0.99998076923076895</v>
          </cell>
          <cell r="F28">
            <v>0.99998076923076895</v>
          </cell>
          <cell r="G28">
            <v>0.99998076923076895</v>
          </cell>
          <cell r="H28">
            <v>0.99998076923076895</v>
          </cell>
        </row>
        <row r="29">
          <cell r="A29">
            <v>79</v>
          </cell>
          <cell r="B29" t="str">
            <v>Contract Administrative</v>
          </cell>
          <cell r="C29">
            <v>0.99998076923076995</v>
          </cell>
          <cell r="D29">
            <v>0.99998076923076895</v>
          </cell>
          <cell r="E29">
            <v>0.99998076923076995</v>
          </cell>
          <cell r="F29">
            <v>0.99998076923076895</v>
          </cell>
          <cell r="G29">
            <v>0.99998076923076895</v>
          </cell>
          <cell r="H29">
            <v>1.0833124999999999</v>
          </cell>
        </row>
        <row r="30">
          <cell r="A30">
            <v>80</v>
          </cell>
          <cell r="B30" t="str">
            <v>Contract Administrative</v>
          </cell>
          <cell r="C30">
            <v>0.84174519230769196</v>
          </cell>
          <cell r="D30">
            <v>0.78018269230769199</v>
          </cell>
          <cell r="E30">
            <v>0.77734615384615402</v>
          </cell>
          <cell r="F30">
            <v>0.853495192307692</v>
          </cell>
          <cell r="G30">
            <v>1.25527884615385</v>
          </cell>
          <cell r="H30">
            <v>0.72267307692307703</v>
          </cell>
        </row>
        <row r="31">
          <cell r="A31">
            <v>81</v>
          </cell>
          <cell r="B31" t="str">
            <v>Contract Administrative</v>
          </cell>
          <cell r="C31">
            <v>0</v>
          </cell>
          <cell r="D31">
            <v>0</v>
          </cell>
          <cell r="E31">
            <v>0</v>
          </cell>
          <cell r="F31">
            <v>0.29230769230769199</v>
          </cell>
          <cell r="G31">
            <v>0.21923076923076901</v>
          </cell>
          <cell r="H31">
            <v>0.89959868421052702</v>
          </cell>
        </row>
        <row r="32">
          <cell r="A32">
            <v>82</v>
          </cell>
          <cell r="B32" t="str">
            <v>Contract Administrative</v>
          </cell>
          <cell r="C32">
            <v>1.94899519230769</v>
          </cell>
          <cell r="D32">
            <v>1.89278365384615</v>
          </cell>
          <cell r="E32">
            <v>1.13329326923077</v>
          </cell>
          <cell r="F32">
            <v>1.62662980769231</v>
          </cell>
          <cell r="G32">
            <v>1.8870721153846199</v>
          </cell>
          <cell r="H32">
            <v>1.9166586538461501</v>
          </cell>
        </row>
        <row r="33">
          <cell r="A33">
            <v>83</v>
          </cell>
          <cell r="B33" t="str">
            <v>Contract Administrative</v>
          </cell>
          <cell r="C33">
            <v>0.30769230769230699</v>
          </cell>
          <cell r="D33">
            <v>0.49606250000000002</v>
          </cell>
          <cell r="E33">
            <v>0.51153846153846205</v>
          </cell>
          <cell r="F33">
            <v>0.28624038461538498</v>
          </cell>
          <cell r="G33">
            <v>0</v>
          </cell>
          <cell r="H33">
            <v>0.100401315789474</v>
          </cell>
        </row>
        <row r="34">
          <cell r="A34">
            <v>84</v>
          </cell>
          <cell r="B34" t="str">
            <v>Contract Administrative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0.21802403846153801</v>
          </cell>
          <cell r="H34">
            <v>0.80798557692307704</v>
          </cell>
        </row>
        <row r="35">
          <cell r="A35">
            <v>88</v>
          </cell>
          <cell r="B35" t="str">
            <v>Contract Administrative</v>
          </cell>
          <cell r="C35">
            <v>0.99723076923076903</v>
          </cell>
          <cell r="D35">
            <v>0.96344230769230799</v>
          </cell>
          <cell r="E35">
            <v>0.99095673076923096</v>
          </cell>
          <cell r="F35">
            <v>0.98459615384615395</v>
          </cell>
          <cell r="G35">
            <v>0.95969230769230796</v>
          </cell>
          <cell r="H35">
            <v>0.97690384615384596</v>
          </cell>
        </row>
        <row r="36">
          <cell r="A36">
            <v>92</v>
          </cell>
          <cell r="B36" t="str">
            <v>Contract Administrative</v>
          </cell>
          <cell r="C36">
            <v>0.65001923076922996</v>
          </cell>
          <cell r="D36">
            <v>1.1153846153846101</v>
          </cell>
          <cell r="E36">
            <v>1.1153846153846101</v>
          </cell>
          <cell r="F36">
            <v>0.75</v>
          </cell>
          <cell r="G36">
            <v>0.32498076923076902</v>
          </cell>
          <cell r="H36">
            <v>0</v>
          </cell>
        </row>
        <row r="37">
          <cell r="A37">
            <v>94</v>
          </cell>
          <cell r="B37" t="str">
            <v>Contract Administrative</v>
          </cell>
          <cell r="C37">
            <v>0.99998076923076895</v>
          </cell>
          <cell r="D37">
            <v>1.19928846153846</v>
          </cell>
          <cell r="E37">
            <v>0.99998076923076895</v>
          </cell>
          <cell r="F37">
            <v>0.99998076923076995</v>
          </cell>
          <cell r="G37">
            <v>0.99998076923076995</v>
          </cell>
          <cell r="H37">
            <v>1.0036682692307699</v>
          </cell>
        </row>
        <row r="38">
          <cell r="A38">
            <v>98</v>
          </cell>
          <cell r="B38" t="str">
            <v>Contract Administrative</v>
          </cell>
          <cell r="C38">
            <v>0</v>
          </cell>
          <cell r="D38">
            <v>0</v>
          </cell>
          <cell r="E38">
            <v>0</v>
          </cell>
          <cell r="F38">
            <v>0.41665865384615403</v>
          </cell>
          <cell r="G38">
            <v>0.99998076923076895</v>
          </cell>
          <cell r="H38">
            <v>0.99998076923076895</v>
          </cell>
        </row>
        <row r="39">
          <cell r="A39">
            <v>99</v>
          </cell>
          <cell r="B39" t="str">
            <v>Contract Administrative</v>
          </cell>
          <cell r="C39">
            <v>2.1146490384615402</v>
          </cell>
          <cell r="D39">
            <v>1.9999615384615399</v>
          </cell>
          <cell r="E39">
            <v>1.9999615384615399</v>
          </cell>
          <cell r="F39">
            <v>1.9999615384615399</v>
          </cell>
          <cell r="G39">
            <v>2.00380769230769</v>
          </cell>
          <cell r="H39">
            <v>1.47725</v>
          </cell>
        </row>
        <row r="40">
          <cell r="A40">
            <v>101</v>
          </cell>
          <cell r="B40" t="str">
            <v>Contract Administrative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2.5201923076923101E-2</v>
          </cell>
        </row>
        <row r="41">
          <cell r="A41">
            <v>109</v>
          </cell>
          <cell r="B41" t="str">
            <v>Contract Administrative</v>
          </cell>
          <cell r="C41">
            <v>0.23360121457489899</v>
          </cell>
          <cell r="D41">
            <v>0.27534134615384598</v>
          </cell>
          <cell r="E41">
            <v>0</v>
          </cell>
          <cell r="F41">
            <v>0.37757894736842101</v>
          </cell>
          <cell r="G41">
            <v>0.16</v>
          </cell>
          <cell r="H41">
            <v>0.5</v>
          </cell>
        </row>
        <row r="42">
          <cell r="A42">
            <v>124</v>
          </cell>
          <cell r="B42" t="str">
            <v>Contract Administrative</v>
          </cell>
          <cell r="C42">
            <v>0.309980769230769</v>
          </cell>
          <cell r="D42">
            <v>0.42946634615384599</v>
          </cell>
          <cell r="E42">
            <v>0.02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134</v>
          </cell>
          <cell r="B43" t="str">
            <v>Contract Administrative</v>
          </cell>
          <cell r="C43">
            <v>0.200019230769231</v>
          </cell>
          <cell r="D43">
            <v>0.200019230769231</v>
          </cell>
          <cell r="E43">
            <v>0.200019230769231</v>
          </cell>
          <cell r="F43">
            <v>0.200019230769231</v>
          </cell>
          <cell r="G43">
            <v>0.200019230769231</v>
          </cell>
          <cell r="H43">
            <v>0.15998076923076901</v>
          </cell>
        </row>
        <row r="44">
          <cell r="A44">
            <v>135</v>
          </cell>
          <cell r="B44" t="str">
            <v>Contract Administrative</v>
          </cell>
          <cell r="C44">
            <v>0</v>
          </cell>
          <cell r="D44">
            <v>0</v>
          </cell>
          <cell r="E44">
            <v>8.7158653846153802E-2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137</v>
          </cell>
          <cell r="B45" t="str">
            <v>Contract Administrative</v>
          </cell>
          <cell r="C45">
            <v>3.84966346153846</v>
          </cell>
          <cell r="D45">
            <v>3.8244807692307701</v>
          </cell>
          <cell r="E45">
            <v>2.90398557692308</v>
          </cell>
          <cell r="F45">
            <v>2.6541009615384601</v>
          </cell>
          <cell r="G45">
            <v>2.73325</v>
          </cell>
          <cell r="H45">
            <v>2.6399423076923099</v>
          </cell>
        </row>
        <row r="46">
          <cell r="A46">
            <v>144</v>
          </cell>
          <cell r="B46" t="str">
            <v>Contract Administrative</v>
          </cell>
          <cell r="C46">
            <v>0.99998076923076895</v>
          </cell>
          <cell r="D46">
            <v>0.99998076923076895</v>
          </cell>
          <cell r="E46">
            <v>0.99998076923076895</v>
          </cell>
          <cell r="F46">
            <v>0.99998076923076895</v>
          </cell>
          <cell r="G46">
            <v>0.99998076923076895</v>
          </cell>
          <cell r="H46">
            <v>0.66665384615384604</v>
          </cell>
        </row>
        <row r="47">
          <cell r="A47">
            <v>148</v>
          </cell>
          <cell r="B47" t="str">
            <v>Contract Administrative</v>
          </cell>
          <cell r="C47">
            <v>0.99998076923076895</v>
          </cell>
          <cell r="D47">
            <v>0.99998076923076895</v>
          </cell>
          <cell r="E47">
            <v>0.99998076923076995</v>
          </cell>
          <cell r="F47">
            <v>0.79354807692307705</v>
          </cell>
          <cell r="G47">
            <v>0.95287980769230796</v>
          </cell>
          <cell r="H47">
            <v>0.99998076923076995</v>
          </cell>
        </row>
        <row r="48">
          <cell r="A48">
            <v>154</v>
          </cell>
          <cell r="B48" t="str">
            <v>Contract Administrative</v>
          </cell>
          <cell r="C48">
            <v>0.99998076923076995</v>
          </cell>
          <cell r="D48">
            <v>0.99998076923076895</v>
          </cell>
          <cell r="E48">
            <v>0.99998076923076995</v>
          </cell>
          <cell r="F48">
            <v>0.99998076923076895</v>
          </cell>
          <cell r="G48">
            <v>0.99998076923076895</v>
          </cell>
          <cell r="H48">
            <v>0.99998076923076895</v>
          </cell>
        </row>
        <row r="49">
          <cell r="A49">
            <v>157</v>
          </cell>
          <cell r="B49" t="str">
            <v>Contract Administrative</v>
          </cell>
          <cell r="C49">
            <v>0.59522596153846197</v>
          </cell>
          <cell r="D49">
            <v>0.74998557692307699</v>
          </cell>
          <cell r="E49">
            <v>0.99998076923076895</v>
          </cell>
          <cell r="F49">
            <v>0.99998076923076995</v>
          </cell>
          <cell r="G49">
            <v>1.0004615384615401</v>
          </cell>
          <cell r="H49">
            <v>0.99998076923076895</v>
          </cell>
        </row>
        <row r="50">
          <cell r="A50">
            <v>163</v>
          </cell>
          <cell r="B50" t="str">
            <v>Contract Administrative</v>
          </cell>
          <cell r="C50">
            <v>1.42040384615385</v>
          </cell>
          <cell r="D50">
            <v>1.5099807692307701</v>
          </cell>
          <cell r="E50">
            <v>1.7549711538461501</v>
          </cell>
          <cell r="F50">
            <v>1.99794230769231</v>
          </cell>
          <cell r="G50">
            <v>1.9999615384615399</v>
          </cell>
          <cell r="H50">
            <v>1.9563124999999999</v>
          </cell>
        </row>
        <row r="51">
          <cell r="A51">
            <v>164</v>
          </cell>
          <cell r="B51" t="str">
            <v>Contract Administrative</v>
          </cell>
          <cell r="C51">
            <v>0.99998076923076995</v>
          </cell>
          <cell r="D51">
            <v>0.96737499999999998</v>
          </cell>
          <cell r="E51">
            <v>0.99998076923076995</v>
          </cell>
          <cell r="F51">
            <v>0.99998076923076995</v>
          </cell>
          <cell r="G51">
            <v>0.99998076923076895</v>
          </cell>
          <cell r="H51">
            <v>0.99998076923076895</v>
          </cell>
        </row>
        <row r="52">
          <cell r="A52">
            <v>167</v>
          </cell>
          <cell r="B52" t="str">
            <v>Contract Administrative</v>
          </cell>
          <cell r="C52">
            <v>1.4166634615384599</v>
          </cell>
          <cell r="D52">
            <v>0.99998076923076895</v>
          </cell>
          <cell r="E52">
            <v>1.8750096153846101</v>
          </cell>
          <cell r="F52">
            <v>1.3802980769230799</v>
          </cell>
          <cell r="G52">
            <v>1.4166634615384599</v>
          </cell>
          <cell r="H52">
            <v>1.4166634615384599</v>
          </cell>
        </row>
        <row r="53">
          <cell r="A53">
            <v>168</v>
          </cell>
          <cell r="B53" t="str">
            <v>Contract Administrative</v>
          </cell>
          <cell r="C53">
            <v>2.8328557692307701</v>
          </cell>
          <cell r="D53">
            <v>2.45630288461538</v>
          </cell>
          <cell r="E53">
            <v>1.9999615384615399</v>
          </cell>
          <cell r="F53">
            <v>1.6220048076923099</v>
          </cell>
          <cell r="G53">
            <v>0.99998076923076995</v>
          </cell>
          <cell r="H53">
            <v>0.99998076923076995</v>
          </cell>
        </row>
        <row r="54">
          <cell r="A54">
            <v>181</v>
          </cell>
          <cell r="B54" t="str">
            <v>Contract Administrative</v>
          </cell>
          <cell r="C54">
            <v>0.77495192307692295</v>
          </cell>
          <cell r="D54">
            <v>0.66670673076923104</v>
          </cell>
          <cell r="E54">
            <v>3.1466346153846102E-2</v>
          </cell>
          <cell r="F54">
            <v>0.53849519230769205</v>
          </cell>
          <cell r="G54">
            <v>0.90478846153846204</v>
          </cell>
          <cell r="H54">
            <v>0.89156730769230796</v>
          </cell>
        </row>
        <row r="55">
          <cell r="A55">
            <v>182</v>
          </cell>
          <cell r="B55" t="str">
            <v>Contract Administrative</v>
          </cell>
          <cell r="C55">
            <v>0</v>
          </cell>
          <cell r="D55">
            <v>1.9810240384615401</v>
          </cell>
          <cell r="E55">
            <v>1.24997596153846</v>
          </cell>
          <cell r="F55">
            <v>0.58332211538461498</v>
          </cell>
          <cell r="G55">
            <v>0</v>
          </cell>
          <cell r="H55">
            <v>0</v>
          </cell>
        </row>
        <row r="56">
          <cell r="A56">
            <v>183</v>
          </cell>
          <cell r="B56" t="str">
            <v>Contract Administrative</v>
          </cell>
          <cell r="C56">
            <v>0</v>
          </cell>
          <cell r="D56">
            <v>0.1834375</v>
          </cell>
          <cell r="E56">
            <v>1.04807692307692E-2</v>
          </cell>
          <cell r="F56">
            <v>0.15427884615384599</v>
          </cell>
          <cell r="G56">
            <v>0</v>
          </cell>
          <cell r="H56">
            <v>0</v>
          </cell>
        </row>
        <row r="57">
          <cell r="A57">
            <v>186</v>
          </cell>
          <cell r="B57" t="str">
            <v>Contract Administrative</v>
          </cell>
          <cell r="C57">
            <v>0.99998076923076995</v>
          </cell>
          <cell r="D57">
            <v>0.24999519230769199</v>
          </cell>
          <cell r="E57">
            <v>0.99998076923076995</v>
          </cell>
          <cell r="F57">
            <v>0.99998076923076895</v>
          </cell>
          <cell r="G57">
            <v>0.99998076923076895</v>
          </cell>
          <cell r="H57">
            <v>0.24999519230769199</v>
          </cell>
        </row>
        <row r="58">
          <cell r="A58">
            <v>187</v>
          </cell>
          <cell r="B58" t="str">
            <v>Contract Administrative</v>
          </cell>
          <cell r="C58">
            <v>0.99998076923076895</v>
          </cell>
          <cell r="D58">
            <v>0.99998076923076895</v>
          </cell>
          <cell r="E58">
            <v>0.99998076923076895</v>
          </cell>
          <cell r="F58">
            <v>0.99998076923076895</v>
          </cell>
          <cell r="G58">
            <v>0.99998076923076895</v>
          </cell>
          <cell r="H58">
            <v>0.93345192307692304</v>
          </cell>
        </row>
        <row r="59">
          <cell r="A59">
            <v>189</v>
          </cell>
          <cell r="B59" t="str">
            <v>Contract Administrative</v>
          </cell>
          <cell r="C59">
            <v>0.80378846153846095</v>
          </cell>
          <cell r="D59">
            <v>0.59375</v>
          </cell>
          <cell r="E59">
            <v>0.88587980769230801</v>
          </cell>
          <cell r="F59">
            <v>0.97241826923076902</v>
          </cell>
          <cell r="G59">
            <v>0.93459615384615402</v>
          </cell>
          <cell r="H59">
            <v>0.99344230769230801</v>
          </cell>
        </row>
        <row r="60">
          <cell r="A60">
            <v>197</v>
          </cell>
          <cell r="B60" t="str">
            <v>Contract Administrative</v>
          </cell>
          <cell r="C60">
            <v>0.99998076923076895</v>
          </cell>
          <cell r="D60">
            <v>0.99998076923076895</v>
          </cell>
          <cell r="E60">
            <v>0.99998076923076895</v>
          </cell>
          <cell r="F60">
            <v>0.99998076923076895</v>
          </cell>
          <cell r="G60">
            <v>0.99998076923076895</v>
          </cell>
          <cell r="H60">
            <v>0.99324999999999997</v>
          </cell>
        </row>
        <row r="61">
          <cell r="A61">
            <v>198</v>
          </cell>
          <cell r="B61" t="str">
            <v>Contract Administrative</v>
          </cell>
          <cell r="C61">
            <v>3.0168076923076899</v>
          </cell>
          <cell r="D61">
            <v>3.2529374999999998</v>
          </cell>
          <cell r="E61">
            <v>3.4657499999999999</v>
          </cell>
          <cell r="F61">
            <v>3.3260048076923101</v>
          </cell>
          <cell r="G61">
            <v>2.5722980769230799</v>
          </cell>
          <cell r="H61">
            <v>2.7504278846153798</v>
          </cell>
        </row>
        <row r="62">
          <cell r="A62">
            <v>199</v>
          </cell>
          <cell r="B62" t="str">
            <v>Contract Administrative</v>
          </cell>
          <cell r="C62">
            <v>0.99998076923076895</v>
          </cell>
          <cell r="D62">
            <v>0.99998076923076895</v>
          </cell>
          <cell r="E62">
            <v>0.95204807692307702</v>
          </cell>
          <cell r="F62">
            <v>0.99998076923076995</v>
          </cell>
          <cell r="G62">
            <v>0.99998076923076895</v>
          </cell>
          <cell r="H62">
            <v>0.99998076923076895</v>
          </cell>
        </row>
      </sheetData>
      <sheetData sheetId="4">
        <row r="2">
          <cell r="A2">
            <v>1</v>
          </cell>
          <cell r="B2" t="str">
            <v>Contract Professional</v>
          </cell>
          <cell r="C2">
            <v>2.1698317307692299</v>
          </cell>
          <cell r="D2">
            <v>2.68792788461539</v>
          </cell>
          <cell r="E2">
            <v>1.14998076923077</v>
          </cell>
          <cell r="F2">
            <v>0.98385096153846197</v>
          </cell>
          <cell r="G2">
            <v>0.96296153846153798</v>
          </cell>
          <cell r="H2">
            <v>0.99469230769230799</v>
          </cell>
        </row>
        <row r="3">
          <cell r="A3">
            <v>2</v>
          </cell>
          <cell r="B3" t="str">
            <v>Contract Professional</v>
          </cell>
          <cell r="C3">
            <v>1.9999615384615399</v>
          </cell>
          <cell r="D3">
            <v>1.85942788461539</v>
          </cell>
          <cell r="E3">
            <v>1.25045673076923</v>
          </cell>
          <cell r="F3">
            <v>0.99998076923076895</v>
          </cell>
          <cell r="G3">
            <v>0.99998076923076895</v>
          </cell>
          <cell r="H3">
            <v>0.50194230769230797</v>
          </cell>
        </row>
        <row r="4">
          <cell r="A4">
            <v>3</v>
          </cell>
          <cell r="B4" t="str">
            <v>Contract Professional</v>
          </cell>
          <cell r="C4">
            <v>6.2600480769230797</v>
          </cell>
          <cell r="D4">
            <v>4.8658076923076896</v>
          </cell>
          <cell r="E4">
            <v>2.74965384615385</v>
          </cell>
          <cell r="F4">
            <v>2.6525384615384602</v>
          </cell>
          <cell r="G4">
            <v>3.2366778846153901</v>
          </cell>
          <cell r="H4">
            <v>3.68961057692308</v>
          </cell>
        </row>
        <row r="5">
          <cell r="A5">
            <v>6</v>
          </cell>
          <cell r="B5" t="str">
            <v>Contract Professional</v>
          </cell>
          <cell r="C5">
            <v>0</v>
          </cell>
          <cell r="D5">
            <v>0</v>
          </cell>
          <cell r="E5">
            <v>1.66689423076923</v>
          </cell>
          <cell r="F5">
            <v>1.83625961538462</v>
          </cell>
          <cell r="G5">
            <v>2.0639038461538499</v>
          </cell>
          <cell r="H5">
            <v>1.9999615384615399</v>
          </cell>
        </row>
        <row r="6">
          <cell r="A6">
            <v>8</v>
          </cell>
          <cell r="B6" t="str">
            <v>Contract Professional</v>
          </cell>
          <cell r="C6">
            <v>0.99998076923076895</v>
          </cell>
          <cell r="D6">
            <v>0.95831730769230705</v>
          </cell>
          <cell r="E6">
            <v>0.24999519230769199</v>
          </cell>
          <cell r="F6">
            <v>1.4585721153846101</v>
          </cell>
          <cell r="G6">
            <v>1.49994711538461</v>
          </cell>
          <cell r="H6">
            <v>1.4402115384615399</v>
          </cell>
        </row>
        <row r="7">
          <cell r="A7">
            <v>10</v>
          </cell>
          <cell r="B7" t="str">
            <v>Contract Professional</v>
          </cell>
          <cell r="C7">
            <v>1.9999615384615399</v>
          </cell>
          <cell r="D7">
            <v>0.99998076923076995</v>
          </cell>
          <cell r="E7">
            <v>0.31348557692307699</v>
          </cell>
          <cell r="F7">
            <v>1.9999615384615399</v>
          </cell>
          <cell r="G7">
            <v>1.9999615384615399</v>
          </cell>
          <cell r="H7">
            <v>1.9999615384615399</v>
          </cell>
        </row>
        <row r="8">
          <cell r="A8">
            <v>11</v>
          </cell>
          <cell r="B8" t="str">
            <v>Contract Professional</v>
          </cell>
          <cell r="C8">
            <v>6.9681201923076896</v>
          </cell>
          <cell r="D8">
            <v>6.0970384615384603</v>
          </cell>
          <cell r="E8">
            <v>2.4053076923076899</v>
          </cell>
          <cell r="F8">
            <v>7.8450240384615402</v>
          </cell>
          <cell r="G8">
            <v>6.99986538461539</v>
          </cell>
          <cell r="H8">
            <v>7.0456971153846197</v>
          </cell>
        </row>
        <row r="9">
          <cell r="A9">
            <v>13</v>
          </cell>
          <cell r="B9" t="str">
            <v>Contract Professional</v>
          </cell>
          <cell r="C9">
            <v>0.99998076923076895</v>
          </cell>
          <cell r="D9">
            <v>0.95831249999999901</v>
          </cell>
          <cell r="E9">
            <v>0.24999519230769199</v>
          </cell>
          <cell r="F9">
            <v>1.4585192307692301</v>
          </cell>
          <cell r="G9">
            <v>1.49999519230769</v>
          </cell>
          <cell r="H9">
            <v>1.44016826923077</v>
          </cell>
        </row>
        <row r="10">
          <cell r="A10">
            <v>14</v>
          </cell>
          <cell r="B10" t="str">
            <v>Contract Professional</v>
          </cell>
          <cell r="C10">
            <v>0.99998076923076995</v>
          </cell>
          <cell r="D10">
            <v>0.84780769230769304</v>
          </cell>
          <cell r="E10">
            <v>0.24999519230769199</v>
          </cell>
          <cell r="F10">
            <v>0.99998076923076995</v>
          </cell>
          <cell r="G10">
            <v>0.83331730769230805</v>
          </cell>
          <cell r="H10">
            <v>0.99998076923076995</v>
          </cell>
        </row>
        <row r="11">
          <cell r="A11">
            <v>15</v>
          </cell>
          <cell r="B11" t="str">
            <v>Contract Professional</v>
          </cell>
          <cell r="C11">
            <v>1.9999615384615399</v>
          </cell>
          <cell r="D11">
            <v>0</v>
          </cell>
          <cell r="E11">
            <v>0.41665865384615403</v>
          </cell>
          <cell r="F11">
            <v>0.99998076923076995</v>
          </cell>
          <cell r="G11">
            <v>1.9999615384615399</v>
          </cell>
          <cell r="H11">
            <v>2.2716971153846202</v>
          </cell>
        </row>
        <row r="12">
          <cell r="A12">
            <v>16</v>
          </cell>
          <cell r="B12" t="str">
            <v>Contract Professional</v>
          </cell>
          <cell r="C12">
            <v>0</v>
          </cell>
          <cell r="D12">
            <v>0</v>
          </cell>
          <cell r="E12">
            <v>1.63092307692308</v>
          </cell>
          <cell r="F12">
            <v>1.9999615384615399</v>
          </cell>
          <cell r="G12">
            <v>1.9999615384615399</v>
          </cell>
          <cell r="H12">
            <v>1.9999615384615399</v>
          </cell>
        </row>
        <row r="13">
          <cell r="A13">
            <v>18</v>
          </cell>
          <cell r="B13" t="str">
            <v>Contract Professional</v>
          </cell>
          <cell r="C13">
            <v>0.99998076923076995</v>
          </cell>
          <cell r="D13">
            <v>0.99998076923076995</v>
          </cell>
          <cell r="E13">
            <v>0.16666346153846201</v>
          </cell>
          <cell r="F13">
            <v>0</v>
          </cell>
          <cell r="G13">
            <v>0.916649038461539</v>
          </cell>
          <cell r="H13">
            <v>0.87498557692307699</v>
          </cell>
        </row>
        <row r="14">
          <cell r="A14">
            <v>21</v>
          </cell>
          <cell r="B14" t="str">
            <v>Contract Professional</v>
          </cell>
          <cell r="C14">
            <v>28.659399038461501</v>
          </cell>
          <cell r="D14">
            <v>35.763187500000001</v>
          </cell>
          <cell r="E14">
            <v>42.889730769230802</v>
          </cell>
          <cell r="F14">
            <v>35.363828703703703</v>
          </cell>
          <cell r="G14">
            <v>32.638211538461498</v>
          </cell>
          <cell r="H14">
            <v>32.609389423076898</v>
          </cell>
        </row>
        <row r="15">
          <cell r="A15">
            <v>22</v>
          </cell>
          <cell r="B15" t="str">
            <v>Contract Professional</v>
          </cell>
          <cell r="C15">
            <v>0.99998076923076895</v>
          </cell>
          <cell r="D15">
            <v>0.99998076923076895</v>
          </cell>
          <cell r="E15">
            <v>0</v>
          </cell>
          <cell r="F15">
            <v>0.873173076923077</v>
          </cell>
          <cell r="G15">
            <v>0.98911057692307702</v>
          </cell>
          <cell r="H15">
            <v>0.99998076923076895</v>
          </cell>
        </row>
        <row r="16">
          <cell r="A16">
            <v>24</v>
          </cell>
          <cell r="B16" t="str">
            <v>Contract Professional</v>
          </cell>
          <cell r="C16">
            <v>0.12596153846153799</v>
          </cell>
          <cell r="D16">
            <v>2.6989951923076898</v>
          </cell>
          <cell r="E16">
            <v>2.9807115384615401</v>
          </cell>
          <cell r="F16">
            <v>2.59145673076923</v>
          </cell>
          <cell r="G16">
            <v>2.9999423076923102</v>
          </cell>
          <cell r="H16">
            <v>0</v>
          </cell>
        </row>
        <row r="17">
          <cell r="A17">
            <v>28</v>
          </cell>
          <cell r="B17" t="str">
            <v>Contract Professional</v>
          </cell>
          <cell r="C17">
            <v>2.9164086538461498</v>
          </cell>
          <cell r="D17">
            <v>2.9999423076923102</v>
          </cell>
          <cell r="E17">
            <v>2.9999423076923102</v>
          </cell>
          <cell r="F17">
            <v>3.4166009615384598</v>
          </cell>
          <cell r="G17">
            <v>3.9999230769230798</v>
          </cell>
          <cell r="H17">
            <v>3.9999230769230798</v>
          </cell>
        </row>
        <row r="18">
          <cell r="A18">
            <v>32</v>
          </cell>
          <cell r="B18" t="str">
            <v>Contract Professional</v>
          </cell>
          <cell r="C18">
            <v>0.12500480769230801</v>
          </cell>
          <cell r="D18">
            <v>0.49636538461538499</v>
          </cell>
          <cell r="E18">
            <v>0.99998076923076895</v>
          </cell>
          <cell r="F18">
            <v>0.99998076923076895</v>
          </cell>
          <cell r="G18">
            <v>0.99998076923076895</v>
          </cell>
          <cell r="H18">
            <v>0.99998076923076895</v>
          </cell>
        </row>
        <row r="19">
          <cell r="A19">
            <v>34</v>
          </cell>
          <cell r="B19" t="str">
            <v>Contract Professional</v>
          </cell>
          <cell r="C19">
            <v>1.01031730769231</v>
          </cell>
          <cell r="D19">
            <v>1.0354375</v>
          </cell>
          <cell r="E19">
            <v>1.0255817307692301</v>
          </cell>
          <cell r="F19">
            <v>1.0499807692307701</v>
          </cell>
          <cell r="G19">
            <v>1.05983653846154</v>
          </cell>
          <cell r="H19">
            <v>1.19035096153846</v>
          </cell>
        </row>
        <row r="20">
          <cell r="A20">
            <v>36</v>
          </cell>
          <cell r="B20" t="str">
            <v>Contract Professional</v>
          </cell>
          <cell r="C20">
            <v>0.48105288461538498</v>
          </cell>
          <cell r="D20">
            <v>0.99998076923076895</v>
          </cell>
          <cell r="E20">
            <v>1.0004615384615401</v>
          </cell>
          <cell r="F20">
            <v>0.99998076923076895</v>
          </cell>
          <cell r="G20">
            <v>1.9999615384615399</v>
          </cell>
          <cell r="H20">
            <v>2.6874807692307701</v>
          </cell>
        </row>
        <row r="21">
          <cell r="A21">
            <v>37</v>
          </cell>
          <cell r="B21" t="str">
            <v>Contract Professional</v>
          </cell>
          <cell r="C21">
            <v>12.0677355769231</v>
          </cell>
          <cell r="D21">
            <v>11.6549028340081</v>
          </cell>
          <cell r="E21">
            <v>12.8326983805668</v>
          </cell>
          <cell r="F21">
            <v>13.8650144230769</v>
          </cell>
          <cell r="G21">
            <v>14.7329903846154</v>
          </cell>
          <cell r="H21">
            <v>17.573201923076901</v>
          </cell>
        </row>
        <row r="22">
          <cell r="A22">
            <v>39</v>
          </cell>
          <cell r="B22" t="str">
            <v>Contract Professional</v>
          </cell>
          <cell r="C22">
            <v>1.4171201923076899</v>
          </cell>
          <cell r="D22">
            <v>1.75092788461538</v>
          </cell>
          <cell r="E22">
            <v>2.0004423076923099</v>
          </cell>
          <cell r="F22">
            <v>1.9999615384615399</v>
          </cell>
          <cell r="G22">
            <v>1.24997596153846</v>
          </cell>
          <cell r="H22">
            <v>0</v>
          </cell>
        </row>
        <row r="23">
          <cell r="A23">
            <v>40</v>
          </cell>
          <cell r="B23" t="str">
            <v>Contract Professional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5.3365384615384599E-2</v>
          </cell>
          <cell r="H23">
            <v>0.22178846153846099</v>
          </cell>
        </row>
        <row r="24">
          <cell r="A24">
            <v>42</v>
          </cell>
          <cell r="B24" t="str">
            <v>Contract Professional</v>
          </cell>
          <cell r="C24">
            <v>3.5324038461538501</v>
          </cell>
          <cell r="D24">
            <v>3.9922307692307699</v>
          </cell>
          <cell r="E24">
            <v>2.85542788461539</v>
          </cell>
          <cell r="F24">
            <v>3.0073497150997199</v>
          </cell>
          <cell r="G24">
            <v>2.9788365384615401</v>
          </cell>
          <cell r="H24">
            <v>1.3283125</v>
          </cell>
        </row>
        <row r="25">
          <cell r="A25">
            <v>43</v>
          </cell>
          <cell r="B25" t="str">
            <v>Contract Professional</v>
          </cell>
          <cell r="C25">
            <v>2.6745528846153799</v>
          </cell>
          <cell r="D25">
            <v>2.9999423076923102</v>
          </cell>
          <cell r="E25">
            <v>2.9205769230769199</v>
          </cell>
          <cell r="F25">
            <v>1.58330288461538</v>
          </cell>
          <cell r="G25">
            <v>1.07300480769231</v>
          </cell>
          <cell r="H25">
            <v>1.9999615384615399</v>
          </cell>
        </row>
        <row r="26">
          <cell r="A26">
            <v>51</v>
          </cell>
          <cell r="B26" t="str">
            <v>Contract Professional</v>
          </cell>
          <cell r="C26">
            <v>4.9445817307692304</v>
          </cell>
          <cell r="D26">
            <v>3.8800048076923099</v>
          </cell>
          <cell r="E26">
            <v>3.8178749999999999</v>
          </cell>
          <cell r="F26">
            <v>3.3337500000000002</v>
          </cell>
          <cell r="G26">
            <v>3.6754903846153799</v>
          </cell>
          <cell r="H26">
            <v>4.9165721153846196</v>
          </cell>
        </row>
        <row r="27">
          <cell r="A27">
            <v>55</v>
          </cell>
          <cell r="B27" t="str">
            <v>Contract Professional</v>
          </cell>
          <cell r="C27">
            <v>3.2276634615384601</v>
          </cell>
          <cell r="D27">
            <v>3.9999230769230798</v>
          </cell>
          <cell r="E27">
            <v>3.9619423076923099</v>
          </cell>
          <cell r="F27">
            <v>3.9907884615384601</v>
          </cell>
          <cell r="G27">
            <v>3.7904423076923099</v>
          </cell>
          <cell r="H27">
            <v>3.9349038461538499</v>
          </cell>
        </row>
        <row r="28">
          <cell r="A28">
            <v>59</v>
          </cell>
          <cell r="B28" t="str">
            <v>Contract Professional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4.8076923076923101E-4</v>
          </cell>
        </row>
        <row r="29">
          <cell r="A29">
            <v>60</v>
          </cell>
          <cell r="B29" t="str">
            <v>Contract Professional</v>
          </cell>
          <cell r="C29">
            <v>0</v>
          </cell>
          <cell r="D29">
            <v>6.97115384615385E-3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64</v>
          </cell>
          <cell r="B30" t="str">
            <v>Contract Professional</v>
          </cell>
          <cell r="C30">
            <v>0.99998076923076895</v>
          </cell>
          <cell r="D30">
            <v>0.99998076923076895</v>
          </cell>
          <cell r="E30">
            <v>1.3920240384615401</v>
          </cell>
          <cell r="F30">
            <v>3.76447596153846</v>
          </cell>
          <cell r="G30">
            <v>2.4063990384615401</v>
          </cell>
          <cell r="H30">
            <v>1.01202884615385</v>
          </cell>
        </row>
        <row r="31">
          <cell r="A31">
            <v>65</v>
          </cell>
          <cell r="B31" t="str">
            <v>Contract Professional</v>
          </cell>
          <cell r="C31">
            <v>0.68114423076923103</v>
          </cell>
          <cell r="D31">
            <v>1.4166394230769199</v>
          </cell>
          <cell r="E31">
            <v>1.99727884615385</v>
          </cell>
          <cell r="F31">
            <v>1.9999615384615399</v>
          </cell>
          <cell r="G31">
            <v>1.9999615384615399</v>
          </cell>
          <cell r="H31">
            <v>1.9999615384615399</v>
          </cell>
        </row>
        <row r="32">
          <cell r="A32">
            <v>66</v>
          </cell>
          <cell r="B32" t="str">
            <v>Contract Professional</v>
          </cell>
          <cell r="C32">
            <v>0.41665865384615403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67</v>
          </cell>
          <cell r="B33" t="str">
            <v>Contract Professional</v>
          </cell>
          <cell r="C33">
            <v>0.24999519230769199</v>
          </cell>
          <cell r="D33">
            <v>0.99998076923076995</v>
          </cell>
          <cell r="E33">
            <v>0.99998076923076895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69</v>
          </cell>
          <cell r="B34" t="str">
            <v>Contract Professional</v>
          </cell>
          <cell r="C34">
            <v>0</v>
          </cell>
          <cell r="D34">
            <v>0</v>
          </cell>
          <cell r="E34">
            <v>0</v>
          </cell>
          <cell r="F34">
            <v>0.66665384615384604</v>
          </cell>
          <cell r="G34">
            <v>0.99998076923076895</v>
          </cell>
          <cell r="H34">
            <v>0.99998076923076895</v>
          </cell>
        </row>
        <row r="35">
          <cell r="A35">
            <v>71</v>
          </cell>
          <cell r="B35" t="str">
            <v>Contract Professional</v>
          </cell>
          <cell r="C35">
            <v>0</v>
          </cell>
          <cell r="D35">
            <v>0.49251923076923099</v>
          </cell>
          <cell r="E35">
            <v>1.02247596153846</v>
          </cell>
          <cell r="F35">
            <v>0.99998076923076995</v>
          </cell>
          <cell r="G35">
            <v>0.99998076923076995</v>
          </cell>
          <cell r="H35">
            <v>0.99998076923076895</v>
          </cell>
        </row>
        <row r="36">
          <cell r="A36">
            <v>75</v>
          </cell>
          <cell r="B36" t="str">
            <v>Contract Professional</v>
          </cell>
          <cell r="C36">
            <v>0.99998076923076895</v>
          </cell>
          <cell r="D36">
            <v>0.99998076923076895</v>
          </cell>
          <cell r="E36">
            <v>0.99998076923076895</v>
          </cell>
          <cell r="F36">
            <v>0.99998076923076895</v>
          </cell>
          <cell r="G36">
            <v>0.99998076923076895</v>
          </cell>
          <cell r="H36">
            <v>0.99998076923076895</v>
          </cell>
        </row>
        <row r="37">
          <cell r="A37">
            <v>76</v>
          </cell>
          <cell r="B37" t="str">
            <v>Contract Professional</v>
          </cell>
          <cell r="C37">
            <v>3.00378846153846</v>
          </cell>
          <cell r="D37">
            <v>3.0373221153846202</v>
          </cell>
          <cell r="E37">
            <v>2.08329326923077</v>
          </cell>
          <cell r="F37">
            <v>2.1150384615384601</v>
          </cell>
          <cell r="G37">
            <v>2.4745913461538498</v>
          </cell>
          <cell r="H37">
            <v>3.3249374999999999</v>
          </cell>
        </row>
        <row r="38">
          <cell r="A38">
            <v>77</v>
          </cell>
          <cell r="B38" t="str">
            <v>Contract Professional</v>
          </cell>
          <cell r="C38">
            <v>0.99998076923076995</v>
          </cell>
          <cell r="D38">
            <v>0.130432692307692</v>
          </cell>
          <cell r="E38">
            <v>1.66280769230769</v>
          </cell>
          <cell r="F38">
            <v>2.5004720441595398</v>
          </cell>
          <cell r="G38">
            <v>2.9999423076923102</v>
          </cell>
          <cell r="H38">
            <v>3.15155288461539</v>
          </cell>
        </row>
        <row r="39">
          <cell r="A39">
            <v>78</v>
          </cell>
          <cell r="B39" t="str">
            <v>Contract Professional</v>
          </cell>
          <cell r="C39">
            <v>1.9721826923076899</v>
          </cell>
          <cell r="D39">
            <v>1.1376586538461499</v>
          </cell>
          <cell r="E39">
            <v>2.9999423076923102</v>
          </cell>
          <cell r="F39">
            <v>5.9975673076923099</v>
          </cell>
          <cell r="G39">
            <v>6.7118221153846198</v>
          </cell>
          <cell r="H39">
            <v>6.7729663461538498</v>
          </cell>
        </row>
        <row r="40">
          <cell r="A40">
            <v>79</v>
          </cell>
          <cell r="B40" t="str">
            <v>Contract Professional</v>
          </cell>
          <cell r="C40">
            <v>0.416682692307692</v>
          </cell>
          <cell r="D40">
            <v>1.0412932692307699</v>
          </cell>
          <cell r="E40">
            <v>0</v>
          </cell>
          <cell r="F40">
            <v>0</v>
          </cell>
          <cell r="G40">
            <v>1.1575</v>
          </cell>
          <cell r="H40">
            <v>1.9166298076923101</v>
          </cell>
        </row>
        <row r="41">
          <cell r="A41">
            <v>80</v>
          </cell>
          <cell r="B41" t="str">
            <v>Contract Professional</v>
          </cell>
          <cell r="C41">
            <v>7.3164999999999996</v>
          </cell>
          <cell r="D41">
            <v>8.4701249999999995</v>
          </cell>
          <cell r="E41">
            <v>9.6158605769230796</v>
          </cell>
          <cell r="F41">
            <v>6.6785778133903104</v>
          </cell>
          <cell r="G41">
            <v>4.0033701923076901</v>
          </cell>
          <cell r="H41">
            <v>4.4024951923076898</v>
          </cell>
        </row>
        <row r="42">
          <cell r="A42">
            <v>81</v>
          </cell>
          <cell r="B42" t="str">
            <v>Contract Professional</v>
          </cell>
          <cell r="C42">
            <v>3.6845576923076901</v>
          </cell>
          <cell r="D42">
            <v>3.3594134615384599</v>
          </cell>
          <cell r="E42">
            <v>2.5805192307692302</v>
          </cell>
          <cell r="F42">
            <v>2.3653461538461502</v>
          </cell>
          <cell r="G42">
            <v>2.4661298076923099</v>
          </cell>
          <cell r="H42">
            <v>1.8078701923076901</v>
          </cell>
        </row>
        <row r="43">
          <cell r="A43">
            <v>82</v>
          </cell>
          <cell r="B43" t="str">
            <v>Contract Professional</v>
          </cell>
          <cell r="C43">
            <v>8.91615511133603</v>
          </cell>
          <cell r="D43">
            <v>9.3309982287449404</v>
          </cell>
          <cell r="E43">
            <v>9.2100131578947408</v>
          </cell>
          <cell r="F43">
            <v>9.1315384615384598</v>
          </cell>
          <cell r="G43">
            <v>8.9848701923076906</v>
          </cell>
          <cell r="H43">
            <v>8.6534855769230798</v>
          </cell>
        </row>
        <row r="44">
          <cell r="A44">
            <v>83</v>
          </cell>
          <cell r="B44" t="str">
            <v>Contract Professional</v>
          </cell>
          <cell r="C44">
            <v>1.6487115384615401</v>
          </cell>
          <cell r="D44">
            <v>0.73417788461538502</v>
          </cell>
          <cell r="E44">
            <v>0.95722115384615403</v>
          </cell>
          <cell r="F44">
            <v>1.33375480769231</v>
          </cell>
          <cell r="G44">
            <v>1.62047115384615</v>
          </cell>
          <cell r="H44">
            <v>2.85483653846154</v>
          </cell>
        </row>
        <row r="45">
          <cell r="A45">
            <v>84</v>
          </cell>
          <cell r="B45" t="str">
            <v>Contract Professional</v>
          </cell>
          <cell r="C45">
            <v>0</v>
          </cell>
          <cell r="D45">
            <v>0</v>
          </cell>
          <cell r="E45">
            <v>0</v>
          </cell>
          <cell r="F45">
            <v>8.7574471153846201</v>
          </cell>
          <cell r="G45">
            <v>16.443149038461499</v>
          </cell>
          <cell r="H45">
            <v>10.0760144230769</v>
          </cell>
        </row>
        <row r="46">
          <cell r="A46">
            <v>85</v>
          </cell>
          <cell r="B46" t="str">
            <v>Contract Professional</v>
          </cell>
          <cell r="C46">
            <v>0</v>
          </cell>
          <cell r="D46">
            <v>0</v>
          </cell>
          <cell r="E46">
            <v>0</v>
          </cell>
          <cell r="F46">
            <v>0.57532692307692301</v>
          </cell>
          <cell r="G46">
            <v>1.1409567307692301</v>
          </cell>
          <cell r="H46">
            <v>0.73664903846153895</v>
          </cell>
        </row>
        <row r="47">
          <cell r="A47">
            <v>87</v>
          </cell>
          <cell r="B47" t="str">
            <v>Contract Professional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4.1678798076923096</v>
          </cell>
          <cell r="H47">
            <v>7.5757355769230799</v>
          </cell>
        </row>
        <row r="48">
          <cell r="A48">
            <v>88</v>
          </cell>
          <cell r="B48" t="str">
            <v>Contract Professional</v>
          </cell>
          <cell r="C48">
            <v>0.85945673076923101</v>
          </cell>
          <cell r="D48">
            <v>0.95085096153846105</v>
          </cell>
          <cell r="E48">
            <v>1.4037548076923101</v>
          </cell>
          <cell r="F48">
            <v>1.21431160968661</v>
          </cell>
          <cell r="G48">
            <v>1.10836057692308</v>
          </cell>
          <cell r="H48">
            <v>0.66549038461538401</v>
          </cell>
        </row>
        <row r="49">
          <cell r="A49">
            <v>89</v>
          </cell>
          <cell r="B49" t="str">
            <v>Contract Professional</v>
          </cell>
          <cell r="C49">
            <v>3.9727163461538502</v>
          </cell>
          <cell r="D49">
            <v>4.8514663461538499</v>
          </cell>
          <cell r="E49">
            <v>4.4542067307692301</v>
          </cell>
          <cell r="F49">
            <v>3.4454567307692301</v>
          </cell>
          <cell r="G49">
            <v>3.19264903846154</v>
          </cell>
          <cell r="H49">
            <v>3.50762019230769</v>
          </cell>
        </row>
        <row r="50">
          <cell r="A50">
            <v>90</v>
          </cell>
          <cell r="B50" t="str">
            <v>Contract Professional</v>
          </cell>
          <cell r="C50">
            <v>20.191471153846202</v>
          </cell>
          <cell r="D50">
            <v>18.963182692307701</v>
          </cell>
          <cell r="E50">
            <v>16.3619086538462</v>
          </cell>
          <cell r="F50">
            <v>14.2716566951567</v>
          </cell>
          <cell r="G50">
            <v>12.805019230769201</v>
          </cell>
          <cell r="H50">
            <v>13.892634615384599</v>
          </cell>
        </row>
        <row r="51">
          <cell r="A51">
            <v>91</v>
          </cell>
          <cell r="B51" t="str">
            <v>Contract Professional</v>
          </cell>
          <cell r="C51">
            <v>1.40155288461539</v>
          </cell>
          <cell r="D51">
            <v>0.94220192307692296</v>
          </cell>
          <cell r="E51">
            <v>0.44654807692307702</v>
          </cell>
          <cell r="F51">
            <v>0.777144230769231</v>
          </cell>
          <cell r="G51">
            <v>1.3184278846153801</v>
          </cell>
          <cell r="H51">
            <v>1.54794230769231</v>
          </cell>
        </row>
        <row r="52">
          <cell r="A52">
            <v>92</v>
          </cell>
          <cell r="B52" t="str">
            <v>Contract Professional</v>
          </cell>
          <cell r="C52">
            <v>0</v>
          </cell>
          <cell r="D52">
            <v>0.18269230769230699</v>
          </cell>
          <cell r="E52">
            <v>0.10697115384615399</v>
          </cell>
          <cell r="F52">
            <v>0.80919230769230799</v>
          </cell>
          <cell r="G52">
            <v>0.88160576923076905</v>
          </cell>
          <cell r="H52">
            <v>0</v>
          </cell>
        </row>
        <row r="53">
          <cell r="A53">
            <v>94</v>
          </cell>
          <cell r="B53" t="str">
            <v>Contract Professional</v>
          </cell>
          <cell r="C53">
            <v>4.79636538461539</v>
          </cell>
          <cell r="D53">
            <v>5.6631009615384604</v>
          </cell>
          <cell r="E53">
            <v>6.5035625000000001</v>
          </cell>
          <cell r="F53">
            <v>7.1956682692307696</v>
          </cell>
          <cell r="G53">
            <v>7.9207163461538501</v>
          </cell>
          <cell r="H53">
            <v>5.3803124999999996</v>
          </cell>
        </row>
        <row r="54">
          <cell r="A54">
            <v>95</v>
          </cell>
          <cell r="B54" t="str">
            <v>Contract Professional</v>
          </cell>
          <cell r="C54">
            <v>1.5668894230769199</v>
          </cell>
          <cell r="D54">
            <v>1.9999615384615399</v>
          </cell>
          <cell r="E54">
            <v>1.9999615384615399</v>
          </cell>
          <cell r="F54">
            <v>0.99998076923076895</v>
          </cell>
          <cell r="G54">
            <v>1.4791682692307699</v>
          </cell>
          <cell r="H54">
            <v>1.49829326923077</v>
          </cell>
        </row>
        <row r="55">
          <cell r="A55">
            <v>96</v>
          </cell>
          <cell r="B55" t="str">
            <v>Contract Professional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1.6718124999999999</v>
          </cell>
          <cell r="H55">
            <v>2.9765000000000001</v>
          </cell>
        </row>
        <row r="56">
          <cell r="A56">
            <v>97</v>
          </cell>
          <cell r="B56" t="str">
            <v>Contract Professional</v>
          </cell>
          <cell r="C56">
            <v>2.9781490384615399</v>
          </cell>
          <cell r="D56">
            <v>2.9999423076923102</v>
          </cell>
          <cell r="E56">
            <v>2.3832740384615398</v>
          </cell>
          <cell r="F56">
            <v>1.79994230769231</v>
          </cell>
          <cell r="G56">
            <v>2.3677115384615401</v>
          </cell>
          <cell r="H56">
            <v>2.6429326923076899</v>
          </cell>
        </row>
        <row r="57">
          <cell r="A57">
            <v>98</v>
          </cell>
          <cell r="B57" t="str">
            <v>Contract Professional</v>
          </cell>
          <cell r="C57">
            <v>2.63649038461539</v>
          </cell>
          <cell r="D57">
            <v>1.1831442307692299</v>
          </cell>
          <cell r="E57">
            <v>2.9418365384615401</v>
          </cell>
          <cell r="F57">
            <v>3.00287980769231</v>
          </cell>
          <cell r="G57">
            <v>3.2748653846153801</v>
          </cell>
          <cell r="H57">
            <v>7.5758894230769203</v>
          </cell>
        </row>
        <row r="58">
          <cell r="A58">
            <v>99</v>
          </cell>
          <cell r="B58" t="str">
            <v>Contract Professional</v>
          </cell>
          <cell r="C58">
            <v>9.2751874999999995</v>
          </cell>
          <cell r="D58">
            <v>7.8489615384615403</v>
          </cell>
          <cell r="E58">
            <v>6.1346105769230803</v>
          </cell>
          <cell r="F58">
            <v>5.41350480769231</v>
          </cell>
          <cell r="G58">
            <v>4.48896153846154</v>
          </cell>
          <cell r="H58">
            <v>3.8618076923076901</v>
          </cell>
        </row>
        <row r="59">
          <cell r="A59">
            <v>101</v>
          </cell>
          <cell r="B59" t="str">
            <v>Contract Professional</v>
          </cell>
          <cell r="C59">
            <v>0.21521634615384599</v>
          </cell>
          <cell r="D59">
            <v>0</v>
          </cell>
          <cell r="E59">
            <v>0</v>
          </cell>
          <cell r="F59">
            <v>5.7692307692307698E-5</v>
          </cell>
          <cell r="G59">
            <v>0</v>
          </cell>
          <cell r="H59">
            <v>0</v>
          </cell>
        </row>
        <row r="60">
          <cell r="A60">
            <v>102</v>
          </cell>
          <cell r="B60" t="str">
            <v>Contract Professional</v>
          </cell>
          <cell r="C60">
            <v>4.9988413461538501</v>
          </cell>
          <cell r="D60">
            <v>7.6884567307692304</v>
          </cell>
          <cell r="E60">
            <v>11.0804519230769</v>
          </cell>
          <cell r="F60">
            <v>10.9669423076923</v>
          </cell>
          <cell r="G60">
            <v>8.3818509615384595</v>
          </cell>
          <cell r="H60">
            <v>7.5904567307692297</v>
          </cell>
        </row>
        <row r="61">
          <cell r="A61">
            <v>109</v>
          </cell>
          <cell r="B61" t="str">
            <v>Contract Professional</v>
          </cell>
          <cell r="C61">
            <v>3.2741153846153801</v>
          </cell>
          <cell r="D61">
            <v>1.7375336538461501</v>
          </cell>
          <cell r="E61">
            <v>1.1989759615384601</v>
          </cell>
          <cell r="F61">
            <v>3.5549629723346801</v>
          </cell>
          <cell r="G61">
            <v>3.34185096153846</v>
          </cell>
          <cell r="H61">
            <v>2.6419903846153798</v>
          </cell>
        </row>
        <row r="62">
          <cell r="A62">
            <v>110</v>
          </cell>
          <cell r="B62" t="str">
            <v>Contract Professional</v>
          </cell>
          <cell r="C62">
            <v>8.1739230769230797</v>
          </cell>
          <cell r="D62">
            <v>7.54154326923077</v>
          </cell>
          <cell r="E62">
            <v>3.96528365384615</v>
          </cell>
          <cell r="F62">
            <v>1.18222596153846</v>
          </cell>
          <cell r="G62">
            <v>2.2059134615384601</v>
          </cell>
          <cell r="H62">
            <v>1.7723317307692299</v>
          </cell>
        </row>
        <row r="63">
          <cell r="A63">
            <v>114</v>
          </cell>
          <cell r="B63" t="str">
            <v>Contract Professional</v>
          </cell>
          <cell r="C63">
            <v>0</v>
          </cell>
          <cell r="D63">
            <v>0</v>
          </cell>
          <cell r="E63">
            <v>0</v>
          </cell>
          <cell r="F63">
            <v>0.30764903846153802</v>
          </cell>
          <cell r="G63">
            <v>0</v>
          </cell>
          <cell r="H63">
            <v>0</v>
          </cell>
        </row>
        <row r="64">
          <cell r="A64">
            <v>119</v>
          </cell>
          <cell r="B64" t="str">
            <v>Contract Professional</v>
          </cell>
          <cell r="C64">
            <v>0</v>
          </cell>
          <cell r="D64">
            <v>0</v>
          </cell>
          <cell r="E64">
            <v>0.59613461538461499</v>
          </cell>
          <cell r="F64">
            <v>0.41249999999999998</v>
          </cell>
          <cell r="G64">
            <v>0</v>
          </cell>
          <cell r="H64">
            <v>5.8697115384615403E-2</v>
          </cell>
        </row>
        <row r="65">
          <cell r="A65">
            <v>124</v>
          </cell>
          <cell r="B65" t="str">
            <v>Contract Professional</v>
          </cell>
          <cell r="C65">
            <v>1.14454807692308</v>
          </cell>
          <cell r="D65">
            <v>1.28114903846154</v>
          </cell>
          <cell r="E65">
            <v>2.26560096153846</v>
          </cell>
          <cell r="F65">
            <v>2.30292788461538</v>
          </cell>
          <cell r="G65">
            <v>2.219125</v>
          </cell>
          <cell r="H65">
            <v>1.99667307692308</v>
          </cell>
        </row>
        <row r="66">
          <cell r="A66">
            <v>132</v>
          </cell>
          <cell r="B66" t="str">
            <v>Contract Professional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0.184076923076923</v>
          </cell>
        </row>
        <row r="67">
          <cell r="A67">
            <v>134</v>
          </cell>
          <cell r="B67" t="str">
            <v>Contract Professional</v>
          </cell>
          <cell r="C67">
            <v>6.4465528846153903</v>
          </cell>
          <cell r="D67">
            <v>5.3204230769230803</v>
          </cell>
          <cell r="E67">
            <v>4.4046682692307702</v>
          </cell>
          <cell r="F67">
            <v>7.7688173076923102</v>
          </cell>
          <cell r="G67">
            <v>12.8904615384615</v>
          </cell>
          <cell r="H67">
            <v>11.904201923076901</v>
          </cell>
        </row>
        <row r="68">
          <cell r="A68">
            <v>135</v>
          </cell>
          <cell r="B68" t="str">
            <v>Contract Professional</v>
          </cell>
          <cell r="C68">
            <v>1.2705240384615399</v>
          </cell>
          <cell r="D68">
            <v>1.8832596153846199</v>
          </cell>
          <cell r="E68">
            <v>1.3145192307692299</v>
          </cell>
          <cell r="F68">
            <v>0.88485096153846199</v>
          </cell>
          <cell r="G68">
            <v>1.8561682692307699</v>
          </cell>
          <cell r="H68">
            <v>1.7835240384615401</v>
          </cell>
        </row>
        <row r="69">
          <cell r="A69">
            <v>137</v>
          </cell>
          <cell r="B69" t="str">
            <v>Contract Professional</v>
          </cell>
          <cell r="C69">
            <v>2.99999519230769</v>
          </cell>
          <cell r="D69">
            <v>3</v>
          </cell>
          <cell r="E69">
            <v>3.14287019230769</v>
          </cell>
          <cell r="F69">
            <v>2.6630865384615401</v>
          </cell>
          <cell r="G69">
            <v>2.8557932692307699</v>
          </cell>
          <cell r="H69">
            <v>2.4903653846153802</v>
          </cell>
        </row>
        <row r="70">
          <cell r="A70">
            <v>144</v>
          </cell>
          <cell r="B70" t="str">
            <v>Contract Professional</v>
          </cell>
          <cell r="C70">
            <v>1.9099663461538501</v>
          </cell>
          <cell r="D70">
            <v>1.9999615384615399</v>
          </cell>
          <cell r="E70">
            <v>2.0004423076923099</v>
          </cell>
          <cell r="F70">
            <v>1.9499711538461499</v>
          </cell>
          <cell r="G70">
            <v>1.82498076923077</v>
          </cell>
          <cell r="H70">
            <v>1.8506923076923101</v>
          </cell>
        </row>
        <row r="71">
          <cell r="A71">
            <v>147</v>
          </cell>
          <cell r="B71" t="str">
            <v>Contract Professional</v>
          </cell>
          <cell r="C71">
            <v>1.80844230769231</v>
          </cell>
          <cell r="D71">
            <v>2.2083076923076899</v>
          </cell>
          <cell r="E71">
            <v>3.4040769230769201</v>
          </cell>
          <cell r="F71">
            <v>3.7469095441595401</v>
          </cell>
          <cell r="G71">
            <v>2.5128653846153801</v>
          </cell>
          <cell r="H71">
            <v>1.2916682692307699</v>
          </cell>
        </row>
        <row r="72">
          <cell r="A72">
            <v>148</v>
          </cell>
          <cell r="B72" t="str">
            <v>Contract Professional</v>
          </cell>
          <cell r="C72">
            <v>0.95914423076923006</v>
          </cell>
          <cell r="D72">
            <v>0.95481730769230699</v>
          </cell>
          <cell r="E72">
            <v>0.95734134615384603</v>
          </cell>
          <cell r="F72">
            <v>1.1936394230769201</v>
          </cell>
          <cell r="G72">
            <v>0.95528846153846103</v>
          </cell>
          <cell r="H72">
            <v>0.80680288461538496</v>
          </cell>
        </row>
        <row r="73">
          <cell r="A73">
            <v>149</v>
          </cell>
          <cell r="B73" t="str">
            <v>Contract Professional</v>
          </cell>
          <cell r="C73">
            <v>8.5894230769230695E-2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150</v>
          </cell>
          <cell r="B74" t="str">
            <v>Contract Professional</v>
          </cell>
          <cell r="C74">
            <v>0.109995192307692</v>
          </cell>
          <cell r="D74">
            <v>0</v>
          </cell>
          <cell r="E74">
            <v>0</v>
          </cell>
          <cell r="F74">
            <v>0.40154807692307698</v>
          </cell>
          <cell r="G74">
            <v>8.2500000000000004E-2</v>
          </cell>
          <cell r="H74">
            <v>0.59101442307692298</v>
          </cell>
        </row>
        <row r="75">
          <cell r="A75">
            <v>154</v>
          </cell>
          <cell r="B75" t="str">
            <v>Contract Professional</v>
          </cell>
          <cell r="C75">
            <v>0.67125000000000001</v>
          </cell>
          <cell r="D75">
            <v>4.8988173076923101</v>
          </cell>
          <cell r="E75">
            <v>5.5421201923076904</v>
          </cell>
          <cell r="F75">
            <v>6.0123028846153899</v>
          </cell>
          <cell r="G75">
            <v>3.4757259615384601</v>
          </cell>
          <cell r="H75">
            <v>1.4926009615384599</v>
          </cell>
        </row>
        <row r="76">
          <cell r="A76">
            <v>155</v>
          </cell>
          <cell r="B76" t="str">
            <v>Contract Professional</v>
          </cell>
          <cell r="C76">
            <v>0.90045192307692301</v>
          </cell>
          <cell r="D76">
            <v>0.168115384615385</v>
          </cell>
          <cell r="E76">
            <v>0.306927884615385</v>
          </cell>
          <cell r="F76">
            <v>0.36297934472934501</v>
          </cell>
          <cell r="G76">
            <v>1.52375961538462</v>
          </cell>
          <cell r="H76">
            <v>4.0332163461538499</v>
          </cell>
        </row>
        <row r="77">
          <cell r="A77">
            <v>156</v>
          </cell>
          <cell r="B77" t="str">
            <v>Contract Professional</v>
          </cell>
          <cell r="C77">
            <v>3.0458750000000001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157</v>
          </cell>
          <cell r="B78" t="str">
            <v>Contract Professional</v>
          </cell>
          <cell r="C78">
            <v>2.9999423076923102</v>
          </cell>
          <cell r="D78">
            <v>1.9999615384615399</v>
          </cell>
          <cell r="E78">
            <v>1.49997115384615</v>
          </cell>
          <cell r="F78">
            <v>1.49997115384615</v>
          </cell>
          <cell r="G78">
            <v>1.9999615384615399</v>
          </cell>
          <cell r="H78">
            <v>1.9999615384615399</v>
          </cell>
        </row>
        <row r="79">
          <cell r="A79">
            <v>163</v>
          </cell>
          <cell r="B79" t="str">
            <v>Contract Professional</v>
          </cell>
          <cell r="C79">
            <v>3.1608557692307699</v>
          </cell>
          <cell r="D79">
            <v>4.6626298076923103</v>
          </cell>
          <cell r="E79">
            <v>4.5271730769230798</v>
          </cell>
          <cell r="F79">
            <v>4.2246153846153804</v>
          </cell>
          <cell r="G79">
            <v>5.8483124999999996</v>
          </cell>
          <cell r="H79">
            <v>5.7984567307692298</v>
          </cell>
        </row>
        <row r="80">
          <cell r="A80">
            <v>164</v>
          </cell>
          <cell r="B80" t="str">
            <v>Contract Professional</v>
          </cell>
          <cell r="C80">
            <v>0.58295673076923105</v>
          </cell>
          <cell r="D80">
            <v>1.1279471153846199</v>
          </cell>
          <cell r="E80">
            <v>1.54018269230769</v>
          </cell>
          <cell r="F80">
            <v>1.6323461538461499</v>
          </cell>
          <cell r="G80">
            <v>1.49959615384615</v>
          </cell>
          <cell r="H80">
            <v>1.49959615384615</v>
          </cell>
        </row>
        <row r="81">
          <cell r="A81">
            <v>166</v>
          </cell>
          <cell r="B81" t="str">
            <v>Contract Professional</v>
          </cell>
          <cell r="C81">
            <v>0.78786538461538502</v>
          </cell>
          <cell r="D81">
            <v>0.99998076923076895</v>
          </cell>
          <cell r="E81">
            <v>0.916649038461539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167</v>
          </cell>
          <cell r="B82" t="str">
            <v>Contract Professional</v>
          </cell>
          <cell r="C82">
            <v>2.9884471153846199</v>
          </cell>
          <cell r="D82">
            <v>4.44891346153846</v>
          </cell>
          <cell r="E82">
            <v>4.8753942307692304</v>
          </cell>
          <cell r="F82">
            <v>3.9999230769230798</v>
          </cell>
          <cell r="G82">
            <v>5.5470384615384596</v>
          </cell>
          <cell r="H82">
            <v>5.6742499999999998</v>
          </cell>
        </row>
        <row r="83">
          <cell r="A83">
            <v>168</v>
          </cell>
          <cell r="B83" t="str">
            <v>Contract Professional</v>
          </cell>
          <cell r="C83">
            <v>1.03569711538461</v>
          </cell>
          <cell r="D83">
            <v>3.1402451923076899</v>
          </cell>
          <cell r="E83">
            <v>3.2310625000000002</v>
          </cell>
          <cell r="F83">
            <v>7.3084855769230801</v>
          </cell>
          <cell r="G83">
            <v>10.737528846153801</v>
          </cell>
          <cell r="H83">
            <v>10.1000144230769</v>
          </cell>
        </row>
        <row r="84">
          <cell r="A84">
            <v>173</v>
          </cell>
          <cell r="B84" t="str">
            <v>Contract Professional</v>
          </cell>
          <cell r="C84">
            <v>0.99998076923076995</v>
          </cell>
          <cell r="D84">
            <v>1.9999615384615399</v>
          </cell>
          <cell r="E84">
            <v>2.3337692307692302</v>
          </cell>
          <cell r="F84">
            <v>3.8871153846153801</v>
          </cell>
          <cell r="G84">
            <v>6.1178269230769198</v>
          </cell>
          <cell r="H84">
            <v>5.3863798076923102</v>
          </cell>
        </row>
        <row r="85">
          <cell r="A85">
            <v>174</v>
          </cell>
          <cell r="B85" t="str">
            <v>Contract Professional</v>
          </cell>
          <cell r="C85">
            <v>0.15290865384615401</v>
          </cell>
          <cell r="D85">
            <v>0.15673076923076901</v>
          </cell>
          <cell r="E85">
            <v>0.14624999999999999</v>
          </cell>
          <cell r="F85">
            <v>0.14999519230769201</v>
          </cell>
          <cell r="G85">
            <v>0.15</v>
          </cell>
          <cell r="H85">
            <v>0</v>
          </cell>
        </row>
        <row r="86">
          <cell r="A86">
            <v>175</v>
          </cell>
          <cell r="B86" t="str">
            <v>Contract Professional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0.50001923076923105</v>
          </cell>
        </row>
        <row r="87">
          <cell r="A87">
            <v>176</v>
          </cell>
          <cell r="B87" t="str">
            <v>Contract Professional</v>
          </cell>
          <cell r="C87">
            <v>0.84707211538461502</v>
          </cell>
          <cell r="D87">
            <v>0.862480769230769</v>
          </cell>
          <cell r="E87">
            <v>0.85373076923076896</v>
          </cell>
          <cell r="F87">
            <v>0.84998557692307697</v>
          </cell>
          <cell r="G87">
            <v>0.84998076923076904</v>
          </cell>
          <cell r="H87">
            <v>0.99998076923076895</v>
          </cell>
        </row>
        <row r="88">
          <cell r="A88">
            <v>180</v>
          </cell>
          <cell r="B88" t="str">
            <v>Contract Professional</v>
          </cell>
          <cell r="C88">
            <v>1.89851442307692</v>
          </cell>
          <cell r="D88">
            <v>1.9999615384615399</v>
          </cell>
          <cell r="E88">
            <v>1.9999615384615399</v>
          </cell>
          <cell r="F88">
            <v>2.5325192307692301</v>
          </cell>
          <cell r="G88">
            <v>3.57606730769231</v>
          </cell>
          <cell r="H88">
            <v>3.5106875</v>
          </cell>
        </row>
        <row r="89">
          <cell r="A89">
            <v>181</v>
          </cell>
          <cell r="B89" t="str">
            <v>Contract Professional</v>
          </cell>
          <cell r="C89">
            <v>1.75541826923077</v>
          </cell>
          <cell r="D89">
            <v>1.7871538461538501</v>
          </cell>
          <cell r="E89">
            <v>1.39369711538462</v>
          </cell>
          <cell r="F89">
            <v>1.74002403846154</v>
          </cell>
          <cell r="G89">
            <v>1.4507355769230801</v>
          </cell>
          <cell r="H89">
            <v>1.24187019230769</v>
          </cell>
        </row>
        <row r="90">
          <cell r="A90">
            <v>182</v>
          </cell>
          <cell r="B90" t="str">
            <v>Contract Professional</v>
          </cell>
          <cell r="C90">
            <v>0.99998076923076895</v>
          </cell>
          <cell r="D90">
            <v>0</v>
          </cell>
          <cell r="E90">
            <v>0.74998557692307699</v>
          </cell>
          <cell r="F90">
            <v>1.16664423076923</v>
          </cell>
          <cell r="G90">
            <v>0.816846153846154</v>
          </cell>
          <cell r="H90">
            <v>0.99998076923076895</v>
          </cell>
        </row>
        <row r="91">
          <cell r="A91">
            <v>183</v>
          </cell>
          <cell r="B91" t="str">
            <v>Contract Professional</v>
          </cell>
          <cell r="C91">
            <v>1.05297596153846</v>
          </cell>
          <cell r="D91">
            <v>0.69644230769230797</v>
          </cell>
          <cell r="E91">
            <v>0.88140384615384604</v>
          </cell>
          <cell r="F91">
            <v>0.94998076923077002</v>
          </cell>
          <cell r="G91">
            <v>0.909355769230769</v>
          </cell>
          <cell r="H91">
            <v>0.83277884615384601</v>
          </cell>
        </row>
        <row r="92">
          <cell r="A92">
            <v>186</v>
          </cell>
          <cell r="B92" t="str">
            <v>Contract Professional</v>
          </cell>
          <cell r="C92">
            <v>7.5473413461538499</v>
          </cell>
          <cell r="D92">
            <v>11.440634615384599</v>
          </cell>
          <cell r="E92">
            <v>12.322221153846201</v>
          </cell>
          <cell r="F92">
            <v>6.9604234330484296</v>
          </cell>
          <cell r="G92">
            <v>4.8675913461538496</v>
          </cell>
          <cell r="H92">
            <v>2.5085192307692301</v>
          </cell>
        </row>
        <row r="93">
          <cell r="A93">
            <v>187</v>
          </cell>
          <cell r="B93" t="str">
            <v>Contract Professional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8.41346153846154E-4</v>
          </cell>
        </row>
        <row r="94">
          <cell r="A94">
            <v>189</v>
          </cell>
          <cell r="B94" t="str">
            <v>Contract Professional</v>
          </cell>
          <cell r="C94">
            <v>17.621552884615401</v>
          </cell>
          <cell r="D94">
            <v>20.1799471153846</v>
          </cell>
          <cell r="E94">
            <v>18.522057692307701</v>
          </cell>
          <cell r="F94">
            <v>14.6487451923077</v>
          </cell>
          <cell r="G94">
            <v>21.6497067307692</v>
          </cell>
          <cell r="H94">
            <v>21.431971153846199</v>
          </cell>
        </row>
        <row r="95">
          <cell r="A95">
            <v>193</v>
          </cell>
          <cell r="B95" t="str">
            <v>Contract Professional</v>
          </cell>
          <cell r="C95">
            <v>0.70833653846153799</v>
          </cell>
          <cell r="D95">
            <v>0.70833653846153799</v>
          </cell>
          <cell r="E95">
            <v>0.70833653846153799</v>
          </cell>
          <cell r="F95">
            <v>0.708817307692308</v>
          </cell>
          <cell r="G95">
            <v>0.81664423076923098</v>
          </cell>
          <cell r="H95">
            <v>0.81664423076923098</v>
          </cell>
        </row>
        <row r="96">
          <cell r="A96">
            <v>197</v>
          </cell>
          <cell r="B96" t="str">
            <v>Contract Professional</v>
          </cell>
          <cell r="C96">
            <v>2.08317307692308E-2</v>
          </cell>
          <cell r="D96">
            <v>0</v>
          </cell>
          <cell r="E96">
            <v>1.9230769230769201E-2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198</v>
          </cell>
          <cell r="B97" t="str">
            <v>Contract Professional</v>
          </cell>
          <cell r="C97">
            <v>1.6929759615384601</v>
          </cell>
          <cell r="D97">
            <v>1.99371153846154</v>
          </cell>
          <cell r="E97">
            <v>2.3752740384615398</v>
          </cell>
          <cell r="F97">
            <v>2.9731394230769199</v>
          </cell>
          <cell r="G97">
            <v>2.9106394230769199</v>
          </cell>
          <cell r="H97">
            <v>3.37752884615385</v>
          </cell>
        </row>
        <row r="98">
          <cell r="A98">
            <v>199</v>
          </cell>
          <cell r="B98" t="str">
            <v>Contract Professional</v>
          </cell>
          <cell r="C98">
            <v>1.9243221153846199</v>
          </cell>
          <cell r="D98">
            <v>1.49997115384615</v>
          </cell>
          <cell r="E98">
            <v>0.99998076923076895</v>
          </cell>
          <cell r="F98">
            <v>0.99998076923076995</v>
          </cell>
          <cell r="G98">
            <v>0</v>
          </cell>
          <cell r="H98">
            <v>0</v>
          </cell>
        </row>
      </sheetData>
      <sheetData sheetId="5">
        <row r="2">
          <cell r="A2">
            <v>1</v>
          </cell>
          <cell r="B2" t="str">
            <v>Classified</v>
          </cell>
          <cell r="C2">
            <v>3.5231971153846202</v>
          </cell>
          <cell r="D2">
            <v>3.0674711538461499</v>
          </cell>
          <cell r="E2">
            <v>1.8802884615384601</v>
          </cell>
          <cell r="F2">
            <v>1.99953703703704</v>
          </cell>
          <cell r="G2">
            <v>2.0012019230769198</v>
          </cell>
          <cell r="H2">
            <v>0.96490384615384595</v>
          </cell>
        </row>
        <row r="3">
          <cell r="A3">
            <v>2</v>
          </cell>
          <cell r="B3" t="str">
            <v>Classified</v>
          </cell>
          <cell r="C3">
            <v>1.7260384615384601</v>
          </cell>
          <cell r="D3">
            <v>1.79210096153846</v>
          </cell>
          <cell r="E3">
            <v>1.7690817307692299</v>
          </cell>
          <cell r="F3">
            <v>1.62535648148148</v>
          </cell>
          <cell r="G3">
            <v>1.87526442307692</v>
          </cell>
          <cell r="H3">
            <v>1.8559278846153799</v>
          </cell>
        </row>
        <row r="4">
          <cell r="A4">
            <v>3</v>
          </cell>
          <cell r="B4" t="str">
            <v>Classified</v>
          </cell>
          <cell r="C4">
            <v>0.168269230769231</v>
          </cell>
          <cell r="D4">
            <v>0.56370192307692302</v>
          </cell>
          <cell r="E4">
            <v>0.640865384615385</v>
          </cell>
          <cell r="F4">
            <v>0.69699074074074097</v>
          </cell>
          <cell r="G4">
            <v>0.74589903846153804</v>
          </cell>
          <cell r="H4">
            <v>0.72067307692307703</v>
          </cell>
        </row>
        <row r="5">
          <cell r="A5">
            <v>6</v>
          </cell>
          <cell r="B5" t="str">
            <v>Classified</v>
          </cell>
          <cell r="C5">
            <v>0</v>
          </cell>
          <cell r="D5">
            <v>0</v>
          </cell>
          <cell r="E5">
            <v>1</v>
          </cell>
          <cell r="F5">
            <v>0.60043518518518502</v>
          </cell>
          <cell r="G5">
            <v>0.7</v>
          </cell>
          <cell r="H5">
            <v>0.65769230769230702</v>
          </cell>
        </row>
        <row r="6">
          <cell r="A6">
            <v>8</v>
          </cell>
          <cell r="B6" t="str">
            <v>Classified</v>
          </cell>
          <cell r="C6">
            <v>0</v>
          </cell>
          <cell r="D6">
            <v>0</v>
          </cell>
          <cell r="E6">
            <v>1.68269230769231E-3</v>
          </cell>
          <cell r="F6">
            <v>9.2592592592592499E-4</v>
          </cell>
          <cell r="G6">
            <v>5.2884615384615396E-3</v>
          </cell>
          <cell r="H6">
            <v>0</v>
          </cell>
        </row>
        <row r="7">
          <cell r="A7">
            <v>10</v>
          </cell>
          <cell r="B7" t="str">
            <v>Classified</v>
          </cell>
          <cell r="C7">
            <v>0.5</v>
          </cell>
          <cell r="D7">
            <v>0.50060096153846101</v>
          </cell>
          <cell r="E7">
            <v>0.5</v>
          </cell>
          <cell r="F7">
            <v>0.50486111111111098</v>
          </cell>
          <cell r="G7">
            <v>0.50384615384615405</v>
          </cell>
          <cell r="H7">
            <v>0.48076442307692302</v>
          </cell>
        </row>
        <row r="8">
          <cell r="A8">
            <v>11</v>
          </cell>
          <cell r="B8" t="str">
            <v>Classified</v>
          </cell>
          <cell r="C8">
            <v>1.0218750000000001</v>
          </cell>
          <cell r="D8">
            <v>1.02463942307692</v>
          </cell>
          <cell r="E8">
            <v>1.01045673076923</v>
          </cell>
          <cell r="F8">
            <v>0.11851851851851899</v>
          </cell>
          <cell r="G8">
            <v>1.0115384615384599</v>
          </cell>
          <cell r="H8">
            <v>0.96971153846153901</v>
          </cell>
        </row>
        <row r="9">
          <cell r="A9">
            <v>13</v>
          </cell>
          <cell r="B9" t="str">
            <v>Classified</v>
          </cell>
          <cell r="C9">
            <v>0</v>
          </cell>
          <cell r="D9">
            <v>0</v>
          </cell>
          <cell r="E9">
            <v>1.68269230769231E-3</v>
          </cell>
          <cell r="F9">
            <v>9.2592592592592499E-4</v>
          </cell>
          <cell r="G9">
            <v>5.2884615384615396E-3</v>
          </cell>
          <cell r="H9">
            <v>0</v>
          </cell>
        </row>
        <row r="10">
          <cell r="A10">
            <v>15</v>
          </cell>
          <cell r="B10" t="str">
            <v>Classified</v>
          </cell>
          <cell r="C10">
            <v>0.5</v>
          </cell>
          <cell r="D10">
            <v>0.50348557692307705</v>
          </cell>
          <cell r="E10">
            <v>0.51105769230769205</v>
          </cell>
          <cell r="F10">
            <v>0.50462962962962998</v>
          </cell>
          <cell r="G10">
            <v>0.50414903846153802</v>
          </cell>
          <cell r="H10">
            <v>0.485461538461538</v>
          </cell>
        </row>
        <row r="11">
          <cell r="A11">
            <v>16</v>
          </cell>
          <cell r="B11" t="str">
            <v>Classified</v>
          </cell>
          <cell r="C11">
            <v>0</v>
          </cell>
          <cell r="D11">
            <v>0</v>
          </cell>
          <cell r="E11">
            <v>0</v>
          </cell>
          <cell r="F11">
            <v>4.6296296296296298E-4</v>
          </cell>
          <cell r="G11">
            <v>0</v>
          </cell>
          <cell r="H11">
            <v>0</v>
          </cell>
        </row>
        <row r="12">
          <cell r="A12">
            <v>19</v>
          </cell>
          <cell r="B12" t="str">
            <v>Classified</v>
          </cell>
          <cell r="C12">
            <v>0</v>
          </cell>
          <cell r="D12">
            <v>0</v>
          </cell>
          <cell r="E12">
            <v>6.9711538461538394E-2</v>
          </cell>
          <cell r="F12">
            <v>0</v>
          </cell>
          <cell r="G12">
            <v>7.5240384615384598E-2</v>
          </cell>
          <cell r="H12">
            <v>7.2115384615384602E-3</v>
          </cell>
        </row>
        <row r="13">
          <cell r="A13">
            <v>21</v>
          </cell>
          <cell r="B13" t="str">
            <v>Classified</v>
          </cell>
          <cell r="C13">
            <v>14.140841346153801</v>
          </cell>
          <cell r="D13">
            <v>15.770528846153899</v>
          </cell>
          <cell r="E13">
            <v>12.807927884615401</v>
          </cell>
          <cell r="F13">
            <v>15.2536805555555</v>
          </cell>
          <cell r="G13">
            <v>14.3434134615385</v>
          </cell>
          <cell r="H13">
            <v>12.907331730769201</v>
          </cell>
        </row>
        <row r="14">
          <cell r="A14">
            <v>22</v>
          </cell>
          <cell r="B14" t="str">
            <v>Classified</v>
          </cell>
          <cell r="C14">
            <v>0</v>
          </cell>
          <cell r="D14">
            <v>9.6153846153846203E-4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24</v>
          </cell>
          <cell r="B15" t="str">
            <v>Classified</v>
          </cell>
          <cell r="C15">
            <v>10.671620192307699</v>
          </cell>
          <cell r="D15">
            <v>9.7949038461538507</v>
          </cell>
          <cell r="E15">
            <v>9.4729278846153893</v>
          </cell>
          <cell r="F15">
            <v>6.1674768518518501</v>
          </cell>
          <cell r="G15">
            <v>6.7042788461538496</v>
          </cell>
          <cell r="H15">
            <v>3.3894230769230801E-2</v>
          </cell>
        </row>
        <row r="16">
          <cell r="A16">
            <v>25</v>
          </cell>
          <cell r="B16" t="str">
            <v>Classified</v>
          </cell>
          <cell r="C16">
            <v>4.92758173076923</v>
          </cell>
          <cell r="D16">
            <v>6.0599278846153899</v>
          </cell>
          <cell r="E16">
            <v>5.9983990384615398</v>
          </cell>
          <cell r="F16">
            <v>5.8970277777777804</v>
          </cell>
          <cell r="G16">
            <v>5.9788461538461499</v>
          </cell>
          <cell r="H16">
            <v>1.7098557692307701</v>
          </cell>
        </row>
        <row r="17">
          <cell r="A17">
            <v>26</v>
          </cell>
          <cell r="B17" t="str">
            <v>Classified</v>
          </cell>
          <cell r="C17">
            <v>4.3687499999999997E-2</v>
          </cell>
          <cell r="D17">
            <v>9.7355769230769197E-3</v>
          </cell>
          <cell r="E17">
            <v>1.9230769230769199E-3</v>
          </cell>
          <cell r="F17">
            <v>7.7546296296296304E-3</v>
          </cell>
          <cell r="G17">
            <v>2.88461538461538E-3</v>
          </cell>
          <cell r="H17">
            <v>0</v>
          </cell>
        </row>
        <row r="18">
          <cell r="A18">
            <v>27</v>
          </cell>
          <cell r="B18" t="str">
            <v>Classified</v>
          </cell>
          <cell r="C18">
            <v>6.7668269230769199E-2</v>
          </cell>
          <cell r="D18">
            <v>5.3245192307692299E-2</v>
          </cell>
          <cell r="E18">
            <v>6.6225961538461497E-2</v>
          </cell>
          <cell r="F18">
            <v>8.1597222222222196E-2</v>
          </cell>
          <cell r="G18">
            <v>7.9326923076923107E-3</v>
          </cell>
          <cell r="H18">
            <v>0</v>
          </cell>
        </row>
        <row r="19">
          <cell r="A19">
            <v>28</v>
          </cell>
          <cell r="B19" t="str">
            <v>Classified</v>
          </cell>
          <cell r="C19">
            <v>22.732701923076899</v>
          </cell>
          <cell r="D19">
            <v>23.897812500000001</v>
          </cell>
          <cell r="E19">
            <v>22.242144230769199</v>
          </cell>
          <cell r="F19">
            <v>20.5412419871795</v>
          </cell>
          <cell r="G19">
            <v>21.213586538461499</v>
          </cell>
          <cell r="H19">
            <v>21.066052884615399</v>
          </cell>
        </row>
        <row r="20">
          <cell r="A20">
            <v>29</v>
          </cell>
          <cell r="B20" t="str">
            <v>Classified</v>
          </cell>
          <cell r="C20">
            <v>9.0574519230769202</v>
          </cell>
          <cell r="D20">
            <v>7.9379567307692298</v>
          </cell>
          <cell r="E20">
            <v>6.8504326923076899</v>
          </cell>
          <cell r="F20">
            <v>7.0336805555555504</v>
          </cell>
          <cell r="G20">
            <v>7.0164663461538499</v>
          </cell>
          <cell r="H20">
            <v>5.81951442307692</v>
          </cell>
        </row>
        <row r="21">
          <cell r="A21">
            <v>30</v>
          </cell>
          <cell r="B21" t="str">
            <v>Classified</v>
          </cell>
          <cell r="C21">
            <v>1.9971105769230799</v>
          </cell>
          <cell r="D21">
            <v>1.99314903846154</v>
          </cell>
          <cell r="E21">
            <v>1.99533653846154</v>
          </cell>
          <cell r="F21">
            <v>1.99870833333333</v>
          </cell>
          <cell r="G21">
            <v>1.9580192307692299</v>
          </cell>
          <cell r="H21">
            <v>1.90334615384615</v>
          </cell>
        </row>
        <row r="22">
          <cell r="A22">
            <v>31</v>
          </cell>
          <cell r="B22" t="str">
            <v>Classified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3.6057692307692298E-2</v>
          </cell>
        </row>
        <row r="23">
          <cell r="A23">
            <v>32</v>
          </cell>
          <cell r="B23" t="str">
            <v>Classified</v>
          </cell>
          <cell r="C23">
            <v>6.6785865384615404</v>
          </cell>
          <cell r="D23">
            <v>7.2494230769230796</v>
          </cell>
          <cell r="E23">
            <v>6.8598221153846204</v>
          </cell>
          <cell r="F23">
            <v>6.7088333333333301</v>
          </cell>
          <cell r="G23">
            <v>6.1386586538461598</v>
          </cell>
          <cell r="H23">
            <v>5.5662836538461598</v>
          </cell>
        </row>
        <row r="24">
          <cell r="A24">
            <v>34</v>
          </cell>
          <cell r="B24" t="str">
            <v>Classified</v>
          </cell>
          <cell r="C24">
            <v>6.5156875000000003</v>
          </cell>
          <cell r="D24">
            <v>6.4882211538461503</v>
          </cell>
          <cell r="E24">
            <v>6.8043269230769203</v>
          </cell>
          <cell r="F24">
            <v>6.65752314814815</v>
          </cell>
          <cell r="G24">
            <v>6.1840144230769196</v>
          </cell>
          <cell r="H24">
            <v>5.8774038461538503</v>
          </cell>
        </row>
        <row r="25">
          <cell r="A25">
            <v>35</v>
          </cell>
          <cell r="B25" t="str">
            <v>Classified</v>
          </cell>
          <cell r="C25">
            <v>0</v>
          </cell>
          <cell r="D25">
            <v>0</v>
          </cell>
          <cell r="E25">
            <v>7.9326923076923107E-3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36</v>
          </cell>
          <cell r="B26" t="str">
            <v>Classified</v>
          </cell>
          <cell r="C26">
            <v>0.54886057692307699</v>
          </cell>
          <cell r="D26">
            <v>7.3125000000000004E-3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37</v>
          </cell>
          <cell r="B27" t="str">
            <v>Classified</v>
          </cell>
          <cell r="C27">
            <v>8.8508125</v>
          </cell>
          <cell r="D27">
            <v>7.71125961538461</v>
          </cell>
          <cell r="E27">
            <v>7.4210480769230802</v>
          </cell>
          <cell r="F27">
            <v>5.6992037037037004</v>
          </cell>
          <cell r="G27">
            <v>6.6696875000000002</v>
          </cell>
          <cell r="H27">
            <v>7.5090913461538502</v>
          </cell>
        </row>
        <row r="28">
          <cell r="A28">
            <v>38</v>
          </cell>
          <cell r="B28" t="str">
            <v>Classified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2.9137019230769199</v>
          </cell>
        </row>
        <row r="29">
          <cell r="A29">
            <v>39</v>
          </cell>
          <cell r="B29" t="str">
            <v>Classified</v>
          </cell>
          <cell r="C29">
            <v>5.5538461538461599</v>
          </cell>
          <cell r="D29">
            <v>5.4867788461538503</v>
          </cell>
          <cell r="E29">
            <v>5.4352163461538501</v>
          </cell>
          <cell r="F29">
            <v>5.4718518518518504</v>
          </cell>
          <cell r="G29">
            <v>4.6620192307692303</v>
          </cell>
          <cell r="H29">
            <v>0</v>
          </cell>
        </row>
        <row r="30">
          <cell r="A30">
            <v>40</v>
          </cell>
          <cell r="B30" t="str">
            <v>Classified</v>
          </cell>
          <cell r="C30">
            <v>5</v>
          </cell>
          <cell r="D30">
            <v>4.7709951923076899</v>
          </cell>
          <cell r="E30">
            <v>4</v>
          </cell>
          <cell r="F30">
            <v>3.1828703703703698</v>
          </cell>
          <cell r="G30">
            <v>3.6538461538461502</v>
          </cell>
          <cell r="H30">
            <v>3.8461538461538498</v>
          </cell>
        </row>
        <row r="31">
          <cell r="A31">
            <v>41</v>
          </cell>
          <cell r="B31" t="str">
            <v>Classified</v>
          </cell>
          <cell r="C31">
            <v>0.29783653846153801</v>
          </cell>
          <cell r="D31">
            <v>0.499999999999999</v>
          </cell>
          <cell r="E31">
            <v>0.50384615384615306</v>
          </cell>
          <cell r="F31">
            <v>0.50185185185185199</v>
          </cell>
          <cell r="G31">
            <v>0.5</v>
          </cell>
          <cell r="H31">
            <v>0.48076923076923</v>
          </cell>
        </row>
        <row r="32">
          <cell r="A32">
            <v>42</v>
          </cell>
          <cell r="B32" t="str">
            <v>Classified</v>
          </cell>
          <cell r="C32">
            <v>7.8249951923076901</v>
          </cell>
          <cell r="D32">
            <v>7.2857307692307698</v>
          </cell>
          <cell r="E32">
            <v>7.1984086538461503</v>
          </cell>
          <cell r="F32">
            <v>8.5625324074073994</v>
          </cell>
          <cell r="G32">
            <v>7.6620865384615398</v>
          </cell>
          <cell r="H32">
            <v>8.2392019230769193</v>
          </cell>
        </row>
        <row r="33">
          <cell r="A33">
            <v>43</v>
          </cell>
          <cell r="B33" t="str">
            <v>Classified</v>
          </cell>
          <cell r="C33">
            <v>32.016254807692299</v>
          </cell>
          <cell r="D33">
            <v>34.788644230769201</v>
          </cell>
          <cell r="E33">
            <v>31.7170721153846</v>
          </cell>
          <cell r="F33">
            <v>29.393046296296301</v>
          </cell>
          <cell r="G33">
            <v>28.697230769230799</v>
          </cell>
          <cell r="H33">
            <v>28.4337740384615</v>
          </cell>
        </row>
        <row r="34">
          <cell r="A34">
            <v>51</v>
          </cell>
          <cell r="B34" t="str">
            <v>Classified</v>
          </cell>
          <cell r="C34">
            <v>139.35787500000001</v>
          </cell>
          <cell r="D34">
            <v>142.47554807692299</v>
          </cell>
          <cell r="E34">
            <v>139.26366346153799</v>
          </cell>
          <cell r="F34">
            <v>133.90462500000001</v>
          </cell>
          <cell r="G34">
            <v>124.988298076923</v>
          </cell>
          <cell r="H34">
            <v>106.411235576923</v>
          </cell>
        </row>
        <row r="35">
          <cell r="A35">
            <v>55</v>
          </cell>
          <cell r="B35" t="str">
            <v>Classified</v>
          </cell>
          <cell r="C35">
            <v>17.453403846153901</v>
          </cell>
          <cell r="D35">
            <v>16.933009615384599</v>
          </cell>
          <cell r="E35">
            <v>15.6317644230769</v>
          </cell>
          <cell r="F35">
            <v>14.416787037037</v>
          </cell>
          <cell r="G35">
            <v>14.8618990384615</v>
          </cell>
          <cell r="H35">
            <v>14.3376201923077</v>
          </cell>
        </row>
        <row r="36">
          <cell r="A36">
            <v>59</v>
          </cell>
          <cell r="B36" t="str">
            <v>Classified</v>
          </cell>
          <cell r="C36">
            <v>0</v>
          </cell>
          <cell r="D36">
            <v>2.8846153846153799E-2</v>
          </cell>
          <cell r="E36">
            <v>1.2375000000000001E-2</v>
          </cell>
          <cell r="F36">
            <v>0</v>
          </cell>
          <cell r="G36">
            <v>0.34615384615384598</v>
          </cell>
          <cell r="H36">
            <v>0</v>
          </cell>
        </row>
        <row r="37">
          <cell r="A37">
            <v>60</v>
          </cell>
          <cell r="B37" t="str">
            <v>Classified</v>
          </cell>
          <cell r="C37">
            <v>11.3783653846154</v>
          </cell>
          <cell r="D37">
            <v>12.652620192307699</v>
          </cell>
          <cell r="E37">
            <v>11.5726153846154</v>
          </cell>
          <cell r="F37">
            <v>8.7107083333333293</v>
          </cell>
          <cell r="G37">
            <v>8.8017355769230807</v>
          </cell>
          <cell r="H37">
            <v>8.1794423076923106</v>
          </cell>
        </row>
        <row r="38">
          <cell r="A38">
            <v>61</v>
          </cell>
          <cell r="B38" t="str">
            <v>Classified</v>
          </cell>
          <cell r="C38">
            <v>13.582735576923101</v>
          </cell>
          <cell r="D38">
            <v>14.290283653846201</v>
          </cell>
          <cell r="E38">
            <v>15.869951923076901</v>
          </cell>
          <cell r="F38">
            <v>17.611166666666701</v>
          </cell>
          <cell r="G38">
            <v>17.330495192307701</v>
          </cell>
          <cell r="H38">
            <v>15.8597211538462</v>
          </cell>
        </row>
        <row r="39">
          <cell r="A39">
            <v>64</v>
          </cell>
          <cell r="B39" t="str">
            <v>Classified</v>
          </cell>
          <cell r="C39">
            <v>18.048259615384602</v>
          </cell>
          <cell r="D39">
            <v>18.835437500000001</v>
          </cell>
          <cell r="E39">
            <v>15.893764423076901</v>
          </cell>
          <cell r="F39">
            <v>15.140240740740699</v>
          </cell>
          <cell r="G39">
            <v>12.5254038461538</v>
          </cell>
          <cell r="H39">
            <v>13.3304375</v>
          </cell>
        </row>
        <row r="40">
          <cell r="A40">
            <v>65</v>
          </cell>
          <cell r="B40" t="str">
            <v>Classified</v>
          </cell>
          <cell r="C40">
            <v>4.5292115384615403</v>
          </cell>
          <cell r="D40">
            <v>4.4416057692307698</v>
          </cell>
          <cell r="E40">
            <v>4.5427596153846199</v>
          </cell>
          <cell r="F40">
            <v>4.6978472222222196</v>
          </cell>
          <cell r="G40">
            <v>4.5525961538461504</v>
          </cell>
          <cell r="H40">
            <v>4.5177980769230803</v>
          </cell>
        </row>
        <row r="41">
          <cell r="A41">
            <v>66</v>
          </cell>
          <cell r="B41" t="str">
            <v>Classified</v>
          </cell>
          <cell r="C41">
            <v>2.2131538461538498</v>
          </cell>
          <cell r="D41">
            <v>2.2110144230769202</v>
          </cell>
          <cell r="E41">
            <v>1.73586538461538</v>
          </cell>
          <cell r="F41">
            <v>1.6477546296296299</v>
          </cell>
          <cell r="G41">
            <v>1.18730769230769</v>
          </cell>
          <cell r="H41">
            <v>7.4586538461538399E-2</v>
          </cell>
        </row>
        <row r="42">
          <cell r="A42">
            <v>67</v>
          </cell>
          <cell r="B42" t="str">
            <v>Classified</v>
          </cell>
          <cell r="C42">
            <v>8.1332211538461507</v>
          </cell>
          <cell r="D42">
            <v>6.2851105769230804</v>
          </cell>
          <cell r="E42">
            <v>6.1542067307692303</v>
          </cell>
          <cell r="F42">
            <v>5.1518379629629596</v>
          </cell>
          <cell r="G42">
            <v>5.9685625</v>
          </cell>
          <cell r="H42">
            <v>4.0219134615384604</v>
          </cell>
        </row>
        <row r="43">
          <cell r="A43">
            <v>68</v>
          </cell>
          <cell r="B43" t="str">
            <v>Classified</v>
          </cell>
          <cell r="C43">
            <v>10.3624519230769</v>
          </cell>
          <cell r="D43">
            <v>10.445086538461499</v>
          </cell>
          <cell r="E43">
            <v>9.1953413461538496</v>
          </cell>
          <cell r="F43">
            <v>9.6371203703703703</v>
          </cell>
          <cell r="G43">
            <v>8.0896346153846093</v>
          </cell>
          <cell r="H43">
            <v>6.3252307692307701</v>
          </cell>
        </row>
        <row r="44">
          <cell r="A44">
            <v>69</v>
          </cell>
          <cell r="B44" t="str">
            <v>Classified</v>
          </cell>
          <cell r="C44">
            <v>16.142298076923101</v>
          </cell>
          <cell r="D44">
            <v>15.5385432692308</v>
          </cell>
          <cell r="E44">
            <v>15.0779615384615</v>
          </cell>
          <cell r="F44">
            <v>12.813199074074101</v>
          </cell>
          <cell r="G44">
            <v>12.641966346153801</v>
          </cell>
          <cell r="H44">
            <v>9.2374038461538497</v>
          </cell>
        </row>
        <row r="45">
          <cell r="A45">
            <v>71</v>
          </cell>
          <cell r="B45" t="str">
            <v>Classified</v>
          </cell>
          <cell r="C45">
            <v>2.5480769230769199E-2</v>
          </cell>
          <cell r="D45">
            <v>1.5284855769230801</v>
          </cell>
          <cell r="E45">
            <v>1.9451923076923101</v>
          </cell>
          <cell r="F45">
            <v>1.5842592592592599</v>
          </cell>
          <cell r="G45">
            <v>1.8489567307692301</v>
          </cell>
          <cell r="H45">
            <v>1.6801009615384599</v>
          </cell>
        </row>
        <row r="46">
          <cell r="A46">
            <v>73</v>
          </cell>
          <cell r="B46" t="str">
            <v>Classified</v>
          </cell>
          <cell r="C46">
            <v>0.8</v>
          </cell>
          <cell r="D46">
            <v>1</v>
          </cell>
          <cell r="E46">
            <v>3.8461538461538401E-2</v>
          </cell>
          <cell r="F46">
            <v>0.62962962962962898</v>
          </cell>
          <cell r="G46">
            <v>0.98557692307692402</v>
          </cell>
          <cell r="H46">
            <v>0</v>
          </cell>
        </row>
        <row r="47">
          <cell r="A47">
            <v>75</v>
          </cell>
          <cell r="B47" t="str">
            <v>Classified</v>
          </cell>
          <cell r="C47">
            <v>13.645985576923101</v>
          </cell>
          <cell r="D47">
            <v>14.824158653846199</v>
          </cell>
          <cell r="E47">
            <v>15.6162403846154</v>
          </cell>
          <cell r="F47">
            <v>16.649907407407401</v>
          </cell>
          <cell r="G47">
            <v>16.445793269230801</v>
          </cell>
          <cell r="H47">
            <v>13.7765288461539</v>
          </cell>
        </row>
        <row r="48">
          <cell r="A48">
            <v>76</v>
          </cell>
          <cell r="B48" t="str">
            <v>Classified</v>
          </cell>
          <cell r="C48">
            <v>60.133841346153901</v>
          </cell>
          <cell r="D48">
            <v>61.141278846153902</v>
          </cell>
          <cell r="E48">
            <v>62.710091346153902</v>
          </cell>
          <cell r="F48">
            <v>61.148814814814799</v>
          </cell>
          <cell r="G48">
            <v>59.105600961538499</v>
          </cell>
          <cell r="H48">
            <v>59.457283653846197</v>
          </cell>
        </row>
        <row r="49">
          <cell r="A49">
            <v>77</v>
          </cell>
          <cell r="B49" t="str">
            <v>Classified</v>
          </cell>
          <cell r="C49">
            <v>57.993572115384602</v>
          </cell>
          <cell r="D49">
            <v>57.9950288461539</v>
          </cell>
          <cell r="E49">
            <v>53.291158653846203</v>
          </cell>
          <cell r="F49">
            <v>52.374768518518501</v>
          </cell>
          <cell r="G49">
            <v>49.5469759615385</v>
          </cell>
          <cell r="H49">
            <v>47.142562499999997</v>
          </cell>
        </row>
        <row r="50">
          <cell r="A50">
            <v>78</v>
          </cell>
          <cell r="B50" t="str">
            <v>Classified</v>
          </cell>
          <cell r="C50">
            <v>60.334913461538498</v>
          </cell>
          <cell r="D50">
            <v>57.563783653846201</v>
          </cell>
          <cell r="E50">
            <v>55.945899038461498</v>
          </cell>
          <cell r="F50">
            <v>55.864791666666598</v>
          </cell>
          <cell r="G50">
            <v>56.091721153846201</v>
          </cell>
          <cell r="H50">
            <v>53.652860576923104</v>
          </cell>
        </row>
        <row r="51">
          <cell r="A51">
            <v>79</v>
          </cell>
          <cell r="B51" t="str">
            <v>Classified</v>
          </cell>
          <cell r="C51">
            <v>28.370211538461501</v>
          </cell>
          <cell r="D51">
            <v>28.8745288461539</v>
          </cell>
          <cell r="E51">
            <v>29.242692307692302</v>
          </cell>
          <cell r="F51">
            <v>27.523499999999999</v>
          </cell>
          <cell r="G51">
            <v>23.133908653846198</v>
          </cell>
          <cell r="H51">
            <v>22.079850961538501</v>
          </cell>
        </row>
        <row r="52">
          <cell r="A52">
            <v>80</v>
          </cell>
          <cell r="B52" t="str">
            <v>Classified</v>
          </cell>
          <cell r="C52">
            <v>8.6875721153846204</v>
          </cell>
          <cell r="D52">
            <v>9.0696875000000006</v>
          </cell>
          <cell r="E52">
            <v>10.865706730769199</v>
          </cell>
          <cell r="F52">
            <v>10.975250000000001</v>
          </cell>
          <cell r="G52">
            <v>11.3111442307692</v>
          </cell>
          <cell r="H52">
            <v>10.063206730769201</v>
          </cell>
        </row>
        <row r="53">
          <cell r="A53">
            <v>81</v>
          </cell>
          <cell r="B53" t="str">
            <v>Classified</v>
          </cell>
          <cell r="C53">
            <v>1.20192307692308E-3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82</v>
          </cell>
          <cell r="B54" t="str">
            <v>Classified</v>
          </cell>
          <cell r="C54">
            <v>6.5894423076923099</v>
          </cell>
          <cell r="D54">
            <v>7.0401057692307702</v>
          </cell>
          <cell r="E54">
            <v>6.3146298076923104</v>
          </cell>
          <cell r="F54">
            <v>6.0474471153846103</v>
          </cell>
          <cell r="G54">
            <v>4.6906057692307703</v>
          </cell>
          <cell r="H54">
            <v>3.76013461538462</v>
          </cell>
        </row>
        <row r="55">
          <cell r="A55">
            <v>83</v>
          </cell>
          <cell r="B55" t="str">
            <v>Classified</v>
          </cell>
          <cell r="C55">
            <v>6.6817307692307704E-2</v>
          </cell>
          <cell r="D55">
            <v>0.43509615384615402</v>
          </cell>
          <cell r="E55">
            <v>2.8949038461538499</v>
          </cell>
          <cell r="F55">
            <v>4.3513888888888896</v>
          </cell>
          <cell r="G55">
            <v>5.2051682692307697</v>
          </cell>
          <cell r="H55">
            <v>6.6509951923077004</v>
          </cell>
        </row>
        <row r="56">
          <cell r="A56">
            <v>84</v>
          </cell>
          <cell r="B56" t="str">
            <v>Classified</v>
          </cell>
          <cell r="C56">
            <v>0</v>
          </cell>
          <cell r="D56">
            <v>0</v>
          </cell>
          <cell r="E56">
            <v>0</v>
          </cell>
          <cell r="F56">
            <v>1.1372824074074099</v>
          </cell>
          <cell r="G56">
            <v>2.4856057692307698</v>
          </cell>
          <cell r="H56">
            <v>1.2379663461538499</v>
          </cell>
        </row>
        <row r="57">
          <cell r="A57">
            <v>88</v>
          </cell>
          <cell r="B57" t="str">
            <v>Classified</v>
          </cell>
          <cell r="C57">
            <v>1.9866826923076899</v>
          </cell>
          <cell r="D57">
            <v>1.6308990384615401</v>
          </cell>
          <cell r="E57">
            <v>1.398625</v>
          </cell>
          <cell r="F57">
            <v>1.10738425925926</v>
          </cell>
          <cell r="G57">
            <v>1.04375</v>
          </cell>
          <cell r="H57">
            <v>0.578365384615385</v>
          </cell>
        </row>
        <row r="58">
          <cell r="A58">
            <v>89</v>
          </cell>
          <cell r="B58" t="str">
            <v>Classified</v>
          </cell>
          <cell r="C58">
            <v>1</v>
          </cell>
          <cell r="D58">
            <v>1</v>
          </cell>
          <cell r="E58">
            <v>1.15384615384615</v>
          </cell>
          <cell r="F58">
            <v>1.3107638888888899</v>
          </cell>
          <cell r="G58">
            <v>1.1759615384615401</v>
          </cell>
          <cell r="H58">
            <v>0.96153846153846201</v>
          </cell>
        </row>
        <row r="59">
          <cell r="A59">
            <v>90</v>
          </cell>
          <cell r="B59" t="str">
            <v>Classified</v>
          </cell>
          <cell r="C59">
            <v>2.3098269230769199</v>
          </cell>
          <cell r="D59">
            <v>2.3472355769230799</v>
          </cell>
          <cell r="E59">
            <v>2.2616586538461498</v>
          </cell>
          <cell r="F59">
            <v>2.2976851851851801</v>
          </cell>
          <cell r="G59">
            <v>2.2022836538461501</v>
          </cell>
          <cell r="H59">
            <v>1.5570673076923101</v>
          </cell>
        </row>
        <row r="60">
          <cell r="A60">
            <v>92</v>
          </cell>
          <cell r="B60" t="str">
            <v>Classified</v>
          </cell>
          <cell r="C60">
            <v>4</v>
          </cell>
          <cell r="D60">
            <v>3.5038461538461498</v>
          </cell>
          <cell r="E60">
            <v>3.06719711538461</v>
          </cell>
          <cell r="F60">
            <v>2.7770324074074102</v>
          </cell>
          <cell r="G60">
            <v>2.9321586538461499</v>
          </cell>
          <cell r="H60">
            <v>2.35865384615385</v>
          </cell>
        </row>
        <row r="61">
          <cell r="A61">
            <v>94</v>
          </cell>
          <cell r="B61" t="str">
            <v>Classified</v>
          </cell>
          <cell r="C61">
            <v>2.6050480769230799</v>
          </cell>
          <cell r="D61">
            <v>2.7592067307692298</v>
          </cell>
          <cell r="E61">
            <v>2.0511298076923099</v>
          </cell>
          <cell r="F61">
            <v>1.65025</v>
          </cell>
          <cell r="G61">
            <v>2.6275384615384598</v>
          </cell>
          <cell r="H61">
            <v>1.17654326923077</v>
          </cell>
        </row>
        <row r="62">
          <cell r="A62">
            <v>95</v>
          </cell>
          <cell r="B62" t="str">
            <v>Classified</v>
          </cell>
          <cell r="C62">
            <v>4.82055288461539</v>
          </cell>
          <cell r="D62">
            <v>4.9270432692307704</v>
          </cell>
          <cell r="E62">
            <v>5.0961538461538503</v>
          </cell>
          <cell r="F62">
            <v>5.1610064102564097</v>
          </cell>
          <cell r="G62">
            <v>5.0497115384615396</v>
          </cell>
          <cell r="H62">
            <v>6.2891826923076897</v>
          </cell>
        </row>
        <row r="63">
          <cell r="A63">
            <v>96</v>
          </cell>
          <cell r="B63" t="str">
            <v>Classified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0.231538461538461</v>
          </cell>
          <cell r="H63">
            <v>1.34238942307692</v>
          </cell>
        </row>
        <row r="64">
          <cell r="A64">
            <v>97</v>
          </cell>
          <cell r="B64" t="str">
            <v>Classified</v>
          </cell>
          <cell r="C64">
            <v>1.2497980769230801</v>
          </cell>
          <cell r="D64">
            <v>1</v>
          </cell>
          <cell r="E64">
            <v>1</v>
          </cell>
          <cell r="F64">
            <v>1</v>
          </cell>
          <cell r="G64">
            <v>0.42307692307692302</v>
          </cell>
          <cell r="H64">
            <v>0</v>
          </cell>
        </row>
        <row r="65">
          <cell r="A65">
            <v>98</v>
          </cell>
          <cell r="B65" t="str">
            <v>Classified</v>
          </cell>
          <cell r="C65">
            <v>17.365855769230802</v>
          </cell>
          <cell r="D65">
            <v>17.5</v>
          </cell>
          <cell r="E65">
            <v>16.193947115384599</v>
          </cell>
          <cell r="F65">
            <v>14.3169027777778</v>
          </cell>
          <cell r="G65">
            <v>13.5253125</v>
          </cell>
          <cell r="H65">
            <v>16.391341346153901</v>
          </cell>
        </row>
        <row r="66">
          <cell r="A66">
            <v>99</v>
          </cell>
          <cell r="B66" t="str">
            <v>Classified</v>
          </cell>
          <cell r="C66">
            <v>5.0268894230769297</v>
          </cell>
          <cell r="D66">
            <v>3.8332788461538501</v>
          </cell>
          <cell r="E66">
            <v>1.81346153846154</v>
          </cell>
          <cell r="F66">
            <v>1.39856481481481</v>
          </cell>
          <cell r="G66">
            <v>1.3688798076923101</v>
          </cell>
          <cell r="H66">
            <v>1.1754326923076901</v>
          </cell>
        </row>
        <row r="67">
          <cell r="A67">
            <v>101</v>
          </cell>
          <cell r="B67" t="str">
            <v>Classified</v>
          </cell>
          <cell r="C67">
            <v>0.59134615384615397</v>
          </cell>
          <cell r="D67">
            <v>0.6</v>
          </cell>
          <cell r="E67">
            <v>0.6</v>
          </cell>
          <cell r="F67">
            <v>0.55555555555555602</v>
          </cell>
          <cell r="G67">
            <v>0.59951923076923097</v>
          </cell>
          <cell r="H67">
            <v>0.57884615384615401</v>
          </cell>
        </row>
        <row r="68">
          <cell r="A68">
            <v>102</v>
          </cell>
          <cell r="B68" t="str">
            <v>Classified</v>
          </cell>
          <cell r="C68">
            <v>0</v>
          </cell>
          <cell r="D68">
            <v>0</v>
          </cell>
          <cell r="E68">
            <v>0</v>
          </cell>
          <cell r="F68">
            <v>5.0925925925925902E-2</v>
          </cell>
          <cell r="G68">
            <v>0.59709134615384496</v>
          </cell>
          <cell r="H68">
            <v>0.54855769230769102</v>
          </cell>
        </row>
        <row r="69">
          <cell r="A69">
            <v>109</v>
          </cell>
          <cell r="B69" t="str">
            <v>Classified</v>
          </cell>
          <cell r="C69">
            <v>8.4198076923076908</v>
          </cell>
          <cell r="D69">
            <v>4.5490961538461496</v>
          </cell>
          <cell r="E69">
            <v>8.4800384615384594</v>
          </cell>
          <cell r="F69">
            <v>9.4130324074074103</v>
          </cell>
          <cell r="G69">
            <v>9.9967980769230795</v>
          </cell>
          <cell r="H69">
            <v>8.3680336538461493</v>
          </cell>
        </row>
        <row r="70">
          <cell r="A70">
            <v>110</v>
          </cell>
          <cell r="B70" t="str">
            <v>Classified</v>
          </cell>
          <cell r="C70">
            <v>6.71210576923077</v>
          </cell>
          <cell r="D70">
            <v>3.4633461538461501</v>
          </cell>
          <cell r="E70">
            <v>2.9522355769230799</v>
          </cell>
          <cell r="F70">
            <v>1.07070975783476</v>
          </cell>
          <cell r="G70">
            <v>0.61107211538461503</v>
          </cell>
          <cell r="H70">
            <v>3.6283653846153799E-2</v>
          </cell>
        </row>
        <row r="71">
          <cell r="A71">
            <v>119</v>
          </cell>
          <cell r="B71" t="str">
            <v>Classified</v>
          </cell>
          <cell r="C71">
            <v>0</v>
          </cell>
          <cell r="D71">
            <v>0</v>
          </cell>
          <cell r="E71">
            <v>0.69914423076923105</v>
          </cell>
          <cell r="F71">
            <v>0.38425925925925902</v>
          </cell>
          <cell r="G71">
            <v>0</v>
          </cell>
          <cell r="H71">
            <v>0.105817307692308</v>
          </cell>
        </row>
        <row r="72">
          <cell r="A72">
            <v>124</v>
          </cell>
          <cell r="B72" t="str">
            <v>Classified</v>
          </cell>
          <cell r="C72">
            <v>1.2744423076923099</v>
          </cell>
          <cell r="D72">
            <v>0.93134615384615305</v>
          </cell>
          <cell r="E72">
            <v>0.71300480769230701</v>
          </cell>
          <cell r="F72">
            <v>0.57999999999999996</v>
          </cell>
          <cell r="G72">
            <v>1.23861538461538</v>
          </cell>
          <cell r="H72">
            <v>3.7577019230769202</v>
          </cell>
        </row>
        <row r="73">
          <cell r="A73">
            <v>131</v>
          </cell>
          <cell r="B73" t="str">
            <v>Classified</v>
          </cell>
          <cell r="C73">
            <v>0.75</v>
          </cell>
          <cell r="D73">
            <v>0.75</v>
          </cell>
          <cell r="E73">
            <v>0.46730769230769198</v>
          </cell>
          <cell r="F73">
            <v>0.36913425925925902</v>
          </cell>
          <cell r="G73">
            <v>0.50008653846153805</v>
          </cell>
          <cell r="H73">
            <v>0.45384615384615401</v>
          </cell>
        </row>
        <row r="74">
          <cell r="A74">
            <v>134</v>
          </cell>
          <cell r="B74" t="str">
            <v>Classified</v>
          </cell>
          <cell r="C74">
            <v>22.794692307692301</v>
          </cell>
          <cell r="D74">
            <v>21.180134615384599</v>
          </cell>
          <cell r="E74">
            <v>17.608403846153799</v>
          </cell>
          <cell r="F74">
            <v>15.9388194444444</v>
          </cell>
          <cell r="G74">
            <v>16.352317307692299</v>
          </cell>
          <cell r="H74">
            <v>13.471009615384601</v>
          </cell>
        </row>
        <row r="75">
          <cell r="A75">
            <v>135</v>
          </cell>
          <cell r="B75" t="str">
            <v>Classified</v>
          </cell>
          <cell r="C75">
            <v>6.1673221153846196</v>
          </cell>
          <cell r="D75">
            <v>5.5108173076923102</v>
          </cell>
          <cell r="E75">
            <v>5.1077596153846203</v>
          </cell>
          <cell r="F75">
            <v>4.2972638888888897</v>
          </cell>
          <cell r="G75">
            <v>4.4442307692307699</v>
          </cell>
          <cell r="H75">
            <v>4.4298076923076897</v>
          </cell>
        </row>
        <row r="76">
          <cell r="A76">
            <v>137</v>
          </cell>
          <cell r="B76" t="str">
            <v>Classified</v>
          </cell>
          <cell r="C76">
            <v>3.2846490384615401</v>
          </cell>
          <cell r="D76">
            <v>4.8660913461538504</v>
          </cell>
          <cell r="E76">
            <v>5.9352499999999999</v>
          </cell>
          <cell r="F76">
            <v>6.9425925925925904</v>
          </cell>
          <cell r="G76">
            <v>7.2423413461538502</v>
          </cell>
          <cell r="H76">
            <v>6.7036778846153897</v>
          </cell>
        </row>
        <row r="77">
          <cell r="A77">
            <v>144</v>
          </cell>
          <cell r="B77" t="str">
            <v>Classified</v>
          </cell>
          <cell r="C77">
            <v>1.02608173076923</v>
          </cell>
          <cell r="D77">
            <v>1.00949519230769</v>
          </cell>
          <cell r="E77">
            <v>1.92307692307692</v>
          </cell>
          <cell r="F77">
            <v>2.1053472222222198</v>
          </cell>
          <cell r="G77">
            <v>2.0692307692307699</v>
          </cell>
          <cell r="H77">
            <v>1.2217548076923099</v>
          </cell>
        </row>
        <row r="78">
          <cell r="A78">
            <v>147</v>
          </cell>
          <cell r="B78" t="str">
            <v>Classified</v>
          </cell>
          <cell r="C78">
            <v>0.78509615384615306</v>
          </cell>
          <cell r="D78">
            <v>0.79134615384615303</v>
          </cell>
          <cell r="E78">
            <v>0.80514423076923103</v>
          </cell>
          <cell r="F78">
            <v>0.860532407407408</v>
          </cell>
          <cell r="G78">
            <v>0.765384615384615</v>
          </cell>
          <cell r="H78">
            <v>0.78908653846153798</v>
          </cell>
        </row>
        <row r="79">
          <cell r="A79">
            <v>148</v>
          </cell>
          <cell r="B79" t="str">
            <v>Classified</v>
          </cell>
          <cell r="C79">
            <v>2.1006730769230799</v>
          </cell>
          <cell r="D79">
            <v>1.8917067307692299</v>
          </cell>
          <cell r="E79">
            <v>2</v>
          </cell>
          <cell r="F79">
            <v>2.0631944444444401</v>
          </cell>
          <cell r="G79">
            <v>2</v>
          </cell>
          <cell r="H79">
            <v>1.92307692307692</v>
          </cell>
        </row>
        <row r="80">
          <cell r="A80">
            <v>149</v>
          </cell>
          <cell r="B80" t="str">
            <v>Classified</v>
          </cell>
          <cell r="C80">
            <v>2.0252884615384601</v>
          </cell>
          <cell r="D80">
            <v>1.30865384615385E-2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150</v>
          </cell>
          <cell r="B81" t="str">
            <v>Classified</v>
          </cell>
          <cell r="C81">
            <v>1.21096153846154</v>
          </cell>
          <cell r="D81">
            <v>0.10504807692307699</v>
          </cell>
          <cell r="E81">
            <v>1.0484855769230801</v>
          </cell>
          <cell r="F81">
            <v>1.6672499999999999</v>
          </cell>
          <cell r="G81">
            <v>1.8185144230769199</v>
          </cell>
          <cell r="H81">
            <v>1.7540144230769199</v>
          </cell>
        </row>
        <row r="82">
          <cell r="A82">
            <v>152</v>
          </cell>
          <cell r="B82" t="str">
            <v>Classified</v>
          </cell>
          <cell r="C82">
            <v>1.6697307692307699</v>
          </cell>
          <cell r="D82">
            <v>1.79076923076923</v>
          </cell>
          <cell r="E82">
            <v>1.8387740384615401</v>
          </cell>
          <cell r="F82">
            <v>1.80398611111111</v>
          </cell>
          <cell r="G82">
            <v>1.9298076923076899</v>
          </cell>
          <cell r="H82">
            <v>2.4038461538461502</v>
          </cell>
        </row>
        <row r="83">
          <cell r="A83">
            <v>154</v>
          </cell>
          <cell r="B83" t="str">
            <v>Classified</v>
          </cell>
          <cell r="C83">
            <v>2.9230288461538501</v>
          </cell>
          <cell r="D83">
            <v>8.2246634615384604</v>
          </cell>
          <cell r="E83">
            <v>5.9431778846153804</v>
          </cell>
          <cell r="F83">
            <v>4.1140462962962996</v>
          </cell>
          <cell r="G83">
            <v>5.0800625000000004</v>
          </cell>
          <cell r="H83">
            <v>0.65644230769230805</v>
          </cell>
        </row>
        <row r="84">
          <cell r="A84">
            <v>155</v>
          </cell>
          <cell r="B84" t="str">
            <v>Classified</v>
          </cell>
          <cell r="C84">
            <v>1.9024711538461501</v>
          </cell>
          <cell r="D84">
            <v>3.9012788461538501</v>
          </cell>
          <cell r="E84">
            <v>5.1923413461538503</v>
          </cell>
          <cell r="F84">
            <v>5.8463148148148099</v>
          </cell>
          <cell r="G84">
            <v>5.2814567307692304</v>
          </cell>
          <cell r="H84">
            <v>7.0673750000000002</v>
          </cell>
        </row>
        <row r="85">
          <cell r="A85">
            <v>156</v>
          </cell>
          <cell r="B85" t="str">
            <v>Classified</v>
          </cell>
          <cell r="C85">
            <v>2.9815384615384599</v>
          </cell>
          <cell r="D85">
            <v>0</v>
          </cell>
          <cell r="E85">
            <v>3.7384615384615398E-2</v>
          </cell>
          <cell r="F85">
            <v>0</v>
          </cell>
          <cell r="G85">
            <v>1.05144230769231E-2</v>
          </cell>
          <cell r="H85">
            <v>0</v>
          </cell>
        </row>
        <row r="86">
          <cell r="A86">
            <v>157</v>
          </cell>
          <cell r="B86" t="str">
            <v>Classified</v>
          </cell>
          <cell r="C86">
            <v>40.411283653846198</v>
          </cell>
          <cell r="D86">
            <v>39.455399038461501</v>
          </cell>
          <cell r="E86">
            <v>39.916427884615402</v>
          </cell>
          <cell r="F86">
            <v>38.700615740740702</v>
          </cell>
          <cell r="G86">
            <v>35.401990384615402</v>
          </cell>
          <cell r="H86">
            <v>30.840725961538499</v>
          </cell>
        </row>
        <row r="87">
          <cell r="A87">
            <v>163</v>
          </cell>
          <cell r="B87" t="str">
            <v>Classified</v>
          </cell>
          <cell r="C87">
            <v>3.5416105769230799</v>
          </cell>
          <cell r="D87">
            <v>2.9622788461538501</v>
          </cell>
          <cell r="E87">
            <v>3.42697115384615</v>
          </cell>
          <cell r="F87">
            <v>4.71363888888889</v>
          </cell>
          <cell r="G87">
            <v>3.6476298076923102</v>
          </cell>
          <cell r="H87">
            <v>5.2454855769230804</v>
          </cell>
        </row>
        <row r="88">
          <cell r="A88">
            <v>164</v>
          </cell>
          <cell r="B88" t="str">
            <v>Classified</v>
          </cell>
          <cell r="C88">
            <v>2.5220432692307702</v>
          </cell>
          <cell r="D88">
            <v>2.8041346153846201</v>
          </cell>
          <cell r="E88">
            <v>3.710375</v>
          </cell>
          <cell r="F88">
            <v>2.395</v>
          </cell>
          <cell r="G88">
            <v>2.77956730769231</v>
          </cell>
          <cell r="H88">
            <v>2.8879230769230801</v>
          </cell>
        </row>
        <row r="89">
          <cell r="A89">
            <v>166</v>
          </cell>
          <cell r="B89" t="str">
            <v>Classified</v>
          </cell>
          <cell r="C89">
            <v>3.2530048076923102</v>
          </cell>
          <cell r="D89">
            <v>2</v>
          </cell>
          <cell r="E89">
            <v>1.9956730769230799</v>
          </cell>
          <cell r="F89">
            <v>2</v>
          </cell>
          <cell r="G89">
            <v>2</v>
          </cell>
          <cell r="H89">
            <v>1.6153846153846201</v>
          </cell>
        </row>
        <row r="90">
          <cell r="A90">
            <v>167</v>
          </cell>
          <cell r="B90" t="str">
            <v>Classified</v>
          </cell>
          <cell r="C90">
            <v>7.9352788461538504</v>
          </cell>
          <cell r="D90">
            <v>8.00247596153846</v>
          </cell>
          <cell r="E90">
            <v>7.7066105769230804</v>
          </cell>
          <cell r="F90">
            <v>7.8187499999999996</v>
          </cell>
          <cell r="G90">
            <v>7.2928701923076904</v>
          </cell>
          <cell r="H90">
            <v>6.6225961538461497</v>
          </cell>
        </row>
        <row r="91">
          <cell r="A91">
            <v>168</v>
          </cell>
          <cell r="B91" t="str">
            <v>Classified</v>
          </cell>
          <cell r="C91">
            <v>4.6024711538461496</v>
          </cell>
          <cell r="D91">
            <v>5.2374903846153904</v>
          </cell>
          <cell r="E91">
            <v>5.1570432692307699</v>
          </cell>
          <cell r="F91">
            <v>6.5335092592592598</v>
          </cell>
          <cell r="G91">
            <v>7.3817259615384598</v>
          </cell>
          <cell r="H91">
            <v>7.1565144230769198</v>
          </cell>
        </row>
        <row r="92">
          <cell r="A92">
            <v>173</v>
          </cell>
          <cell r="B92" t="str">
            <v>Classified</v>
          </cell>
          <cell r="C92">
            <v>1.1130961538461499</v>
          </cell>
          <cell r="D92">
            <v>3.02884615384615E-2</v>
          </cell>
          <cell r="E92">
            <v>0.57692307692307698</v>
          </cell>
          <cell r="F92">
            <v>2.0358796296296302</v>
          </cell>
          <cell r="G92">
            <v>2.04759615384615</v>
          </cell>
          <cell r="H92">
            <v>1.7596105769230801</v>
          </cell>
        </row>
        <row r="93">
          <cell r="A93">
            <v>174</v>
          </cell>
          <cell r="B93" t="str">
            <v>Classified</v>
          </cell>
          <cell r="C93">
            <v>0.63461538461538503</v>
          </cell>
          <cell r="D93">
            <v>1.2587884615384599</v>
          </cell>
          <cell r="E93">
            <v>1.66630769230769</v>
          </cell>
          <cell r="F93">
            <v>1.18847685185185</v>
          </cell>
          <cell r="G93">
            <v>1.25475</v>
          </cell>
          <cell r="H93">
            <v>0.93076923076923102</v>
          </cell>
        </row>
        <row r="94">
          <cell r="A94">
            <v>175</v>
          </cell>
          <cell r="B94" t="str">
            <v>Classified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5.7692307692307704E-3</v>
          </cell>
          <cell r="H94">
            <v>1.4423076923076901</v>
          </cell>
        </row>
        <row r="95">
          <cell r="A95">
            <v>176</v>
          </cell>
          <cell r="B95" t="str">
            <v>Classified</v>
          </cell>
          <cell r="C95">
            <v>2.4920673076923099</v>
          </cell>
          <cell r="D95">
            <v>2.4024567307692299</v>
          </cell>
          <cell r="E95">
            <v>2.4442692307692302</v>
          </cell>
          <cell r="F95">
            <v>2.4886064814814799</v>
          </cell>
          <cell r="G95">
            <v>1.46664423076923</v>
          </cell>
          <cell r="H95">
            <v>2.3553365384615401</v>
          </cell>
        </row>
        <row r="96">
          <cell r="A96">
            <v>180</v>
          </cell>
          <cell r="B96" t="str">
            <v>Classified</v>
          </cell>
          <cell r="C96">
            <v>1</v>
          </cell>
          <cell r="D96">
            <v>0.65072115384615403</v>
          </cell>
          <cell r="E96">
            <v>1.0033653846153801</v>
          </cell>
          <cell r="F96">
            <v>0.18518518518518501</v>
          </cell>
          <cell r="G96">
            <v>0.93798076923077001</v>
          </cell>
          <cell r="H96">
            <v>0.71412019230769197</v>
          </cell>
        </row>
        <row r="97">
          <cell r="A97">
            <v>181</v>
          </cell>
          <cell r="B97" t="str">
            <v>Classified</v>
          </cell>
          <cell r="C97">
            <v>1.7962740384615401</v>
          </cell>
          <cell r="D97">
            <v>1.62723557692308</v>
          </cell>
          <cell r="E97">
            <v>1.91913461538462</v>
          </cell>
          <cell r="F97">
            <v>1.1187499999999999</v>
          </cell>
          <cell r="G97">
            <v>1.0079326923076899</v>
          </cell>
          <cell r="H97">
            <v>1.75192307692308</v>
          </cell>
        </row>
        <row r="98">
          <cell r="A98">
            <v>182</v>
          </cell>
          <cell r="B98" t="str">
            <v>Classified</v>
          </cell>
          <cell r="C98">
            <v>6.6261298076923101</v>
          </cell>
          <cell r="D98">
            <v>6.1556490384615401</v>
          </cell>
          <cell r="E98">
            <v>4.8863701923076901</v>
          </cell>
          <cell r="F98">
            <v>5.6038425925925903</v>
          </cell>
          <cell r="G98">
            <v>5.2557692307692303</v>
          </cell>
          <cell r="H98">
            <v>3.36528846153846</v>
          </cell>
        </row>
        <row r="99">
          <cell r="A99">
            <v>183</v>
          </cell>
          <cell r="B99" t="str">
            <v>Classified</v>
          </cell>
          <cell r="C99">
            <v>1.50288461538462</v>
          </cell>
          <cell r="D99">
            <v>1.0660336538461499</v>
          </cell>
          <cell r="E99">
            <v>1.3137980769230799</v>
          </cell>
          <cell r="F99">
            <v>0.90902777777777699</v>
          </cell>
          <cell r="G99">
            <v>1.2276442307692299</v>
          </cell>
          <cell r="H99">
            <v>1.0266826923076899</v>
          </cell>
        </row>
        <row r="100">
          <cell r="A100">
            <v>186</v>
          </cell>
          <cell r="B100" t="str">
            <v>Classified</v>
          </cell>
          <cell r="C100">
            <v>3.68670192307692</v>
          </cell>
          <cell r="D100">
            <v>2.7818894230769202</v>
          </cell>
          <cell r="E100">
            <v>2.0908653846153902</v>
          </cell>
          <cell r="F100">
            <v>1.99259259259259</v>
          </cell>
          <cell r="G100">
            <v>0.15384615384615399</v>
          </cell>
          <cell r="H100">
            <v>1.9230769230769201E-2</v>
          </cell>
        </row>
        <row r="101">
          <cell r="A101">
            <v>187</v>
          </cell>
          <cell r="B101" t="str">
            <v>Classified</v>
          </cell>
          <cell r="C101">
            <v>3.6478365384615401</v>
          </cell>
          <cell r="D101">
            <v>3.6317307692307699</v>
          </cell>
          <cell r="E101">
            <v>3.6507211538461499</v>
          </cell>
          <cell r="F101">
            <v>3.62638888888889</v>
          </cell>
          <cell r="G101">
            <v>3.6434615384615401</v>
          </cell>
          <cell r="H101">
            <v>2.5157355769230798</v>
          </cell>
        </row>
        <row r="102">
          <cell r="A102">
            <v>189</v>
          </cell>
          <cell r="B102" t="str">
            <v>Classified</v>
          </cell>
          <cell r="C102">
            <v>1.3704326923076899</v>
          </cell>
          <cell r="D102">
            <v>2.0803605769230802</v>
          </cell>
          <cell r="E102">
            <v>1.5216394230769199</v>
          </cell>
          <cell r="F102">
            <v>2.8229150641025602</v>
          </cell>
          <cell r="G102">
            <v>2.1429086538461499</v>
          </cell>
          <cell r="H102">
            <v>2.27271634615385</v>
          </cell>
        </row>
        <row r="103">
          <cell r="A103">
            <v>194</v>
          </cell>
          <cell r="B103" t="str">
            <v>Classified</v>
          </cell>
          <cell r="C103">
            <v>1.0048076923076901</v>
          </cell>
          <cell r="D103">
            <v>1</v>
          </cell>
          <cell r="E103">
            <v>1</v>
          </cell>
          <cell r="F103">
            <v>1</v>
          </cell>
          <cell r="G103">
            <v>1</v>
          </cell>
          <cell r="H103">
            <v>0.96153846153846201</v>
          </cell>
        </row>
        <row r="104">
          <cell r="A104">
            <v>197</v>
          </cell>
          <cell r="B104" t="str">
            <v>Classified</v>
          </cell>
          <cell r="C104">
            <v>2.5346153846153898</v>
          </cell>
          <cell r="D104">
            <v>2.5074519230769199</v>
          </cell>
          <cell r="E104">
            <v>3.2076923076923101</v>
          </cell>
          <cell r="F104">
            <v>3.0017361111111098</v>
          </cell>
          <cell r="G104">
            <v>1.45625</v>
          </cell>
          <cell r="H104">
            <v>1.63412019230769</v>
          </cell>
        </row>
        <row r="105">
          <cell r="A105">
            <v>198</v>
          </cell>
          <cell r="B105" t="str">
            <v>Classified</v>
          </cell>
          <cell r="C105">
            <v>4.5776298076923103</v>
          </cell>
          <cell r="D105">
            <v>4.5638221153846201</v>
          </cell>
          <cell r="E105">
            <v>4.6314903846153896</v>
          </cell>
          <cell r="F105">
            <v>3.8303703703703702</v>
          </cell>
          <cell r="G105">
            <v>3.4361298076923101</v>
          </cell>
          <cell r="H105">
            <v>4.4118124999999999</v>
          </cell>
        </row>
      </sheetData>
      <sheetData sheetId="6">
        <row r="2">
          <cell r="A2">
            <v>1</v>
          </cell>
          <cell r="B2" t="str">
            <v>Other Salaries</v>
          </cell>
          <cell r="C2">
            <v>1.4984711538461499</v>
          </cell>
          <cell r="D2">
            <v>1.4476778846153899</v>
          </cell>
          <cell r="E2">
            <v>0.58980769230769203</v>
          </cell>
          <cell r="F2">
            <v>0.50013942307692305</v>
          </cell>
          <cell r="G2">
            <v>0.48677884615384598</v>
          </cell>
          <cell r="H2">
            <v>0.91596153846153905</v>
          </cell>
        </row>
        <row r="3">
          <cell r="A3">
            <v>2</v>
          </cell>
          <cell r="B3" t="str">
            <v>Other Salaries</v>
          </cell>
          <cell r="C3">
            <v>0.147004807692308</v>
          </cell>
          <cell r="D3">
            <v>-6.9692307692307803E-2</v>
          </cell>
          <cell r="E3">
            <v>7.1658653846153803E-2</v>
          </cell>
          <cell r="F3">
            <v>0</v>
          </cell>
          <cell r="G3">
            <v>0</v>
          </cell>
          <cell r="H3">
            <v>3.2692307692307597E-2</v>
          </cell>
        </row>
        <row r="4">
          <cell r="A4">
            <v>3</v>
          </cell>
          <cell r="B4" t="str">
            <v>Other Salaries</v>
          </cell>
          <cell r="C4">
            <v>0.34540384615384601</v>
          </cell>
          <cell r="D4">
            <v>1.9230769230769199E-3</v>
          </cell>
          <cell r="E4">
            <v>0</v>
          </cell>
          <cell r="F4">
            <v>0.11720085470085501</v>
          </cell>
          <cell r="G4">
            <v>4.8076923076923101E-4</v>
          </cell>
          <cell r="H4">
            <v>0.28915865384615402</v>
          </cell>
        </row>
        <row r="5">
          <cell r="A5">
            <v>8</v>
          </cell>
          <cell r="B5" t="str">
            <v>Other Salaries</v>
          </cell>
          <cell r="C5">
            <v>3.77836538461538E-2</v>
          </cell>
          <cell r="D5">
            <v>0.18485576923076899</v>
          </cell>
          <cell r="E5">
            <v>0.85919711538461396</v>
          </cell>
          <cell r="F5">
            <v>0.212286324786325</v>
          </cell>
          <cell r="G5">
            <v>0.28942307692307701</v>
          </cell>
          <cell r="H5">
            <v>0.26514423076923099</v>
          </cell>
        </row>
        <row r="6">
          <cell r="A6">
            <v>10</v>
          </cell>
          <cell r="B6" t="str">
            <v>Other Salaries</v>
          </cell>
          <cell r="C6">
            <v>2.4230769230769202E-2</v>
          </cell>
          <cell r="D6">
            <v>6.6086538461538502E-2</v>
          </cell>
          <cell r="E6">
            <v>6.7673076923076905E-2</v>
          </cell>
          <cell r="F6">
            <v>2.58461538461538E-2</v>
          </cell>
          <cell r="G6">
            <v>3.9903846153846199E-2</v>
          </cell>
          <cell r="H6">
            <v>4.63701923076923E-2</v>
          </cell>
        </row>
        <row r="7">
          <cell r="A7">
            <v>11</v>
          </cell>
          <cell r="B7" t="str">
            <v>Other Salaries</v>
          </cell>
          <cell r="C7">
            <v>1.2042596153846199</v>
          </cell>
          <cell r="D7">
            <v>1.36908653846154</v>
          </cell>
          <cell r="E7">
            <v>0.93505769230769298</v>
          </cell>
          <cell r="F7">
            <v>0.97637820512820495</v>
          </cell>
          <cell r="G7">
            <v>0.63792788461538497</v>
          </cell>
          <cell r="H7">
            <v>0.833711538461539</v>
          </cell>
        </row>
        <row r="8">
          <cell r="A8">
            <v>12</v>
          </cell>
          <cell r="B8" t="str">
            <v>Other Salaries</v>
          </cell>
          <cell r="C8">
            <v>1.3942307692307699E-4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</v>
          </cell>
          <cell r="B9" t="str">
            <v>Other Salaries</v>
          </cell>
          <cell r="C9">
            <v>9.1610576923076906E-2</v>
          </cell>
          <cell r="D9">
            <v>0.168028846153846</v>
          </cell>
          <cell r="E9">
            <v>0.85919230769230703</v>
          </cell>
          <cell r="F9">
            <v>0.16805555555555601</v>
          </cell>
          <cell r="G9">
            <v>0.28942307692307701</v>
          </cell>
          <cell r="H9">
            <v>0.26514423076923099</v>
          </cell>
        </row>
        <row r="10">
          <cell r="A10">
            <v>15</v>
          </cell>
          <cell r="B10" t="str">
            <v>Other Salaries</v>
          </cell>
          <cell r="C10">
            <v>8.7173076923077103E-2</v>
          </cell>
          <cell r="D10">
            <v>0.12596153846153901</v>
          </cell>
          <cell r="E10">
            <v>0.101682692307692</v>
          </cell>
          <cell r="F10">
            <v>0.13645833333333299</v>
          </cell>
          <cell r="G10">
            <v>0.14519230769230801</v>
          </cell>
          <cell r="H10">
            <v>0.92475961538461604</v>
          </cell>
        </row>
        <row r="11">
          <cell r="A11">
            <v>16</v>
          </cell>
          <cell r="B11" t="str">
            <v>Other Salaries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8.1610576923076897E-2</v>
          </cell>
          <cell r="H11">
            <v>4.3028846153846098E-2</v>
          </cell>
        </row>
        <row r="12">
          <cell r="A12">
            <v>17</v>
          </cell>
          <cell r="B12" t="str">
            <v>Other Salaries</v>
          </cell>
          <cell r="C12">
            <v>0</v>
          </cell>
          <cell r="D12">
            <v>0</v>
          </cell>
          <cell r="E12">
            <v>0</v>
          </cell>
          <cell r="F12">
            <v>6.2037037037037002E-2</v>
          </cell>
          <cell r="G12">
            <v>8.9182692307692199E-2</v>
          </cell>
          <cell r="H12">
            <v>5.2884615384615398E-2</v>
          </cell>
        </row>
        <row r="13">
          <cell r="A13">
            <v>18</v>
          </cell>
          <cell r="B13" t="str">
            <v>Other Salaries</v>
          </cell>
          <cell r="C13">
            <v>3.9663461538461502E-3</v>
          </cell>
          <cell r="D13">
            <v>5.8653846153846001E-2</v>
          </cell>
          <cell r="E13">
            <v>4.0384615384615401E-2</v>
          </cell>
          <cell r="F13">
            <v>4.7115384615384601E-2</v>
          </cell>
          <cell r="G13">
            <v>0</v>
          </cell>
          <cell r="H13">
            <v>0</v>
          </cell>
        </row>
        <row r="14">
          <cell r="A14">
            <v>19</v>
          </cell>
          <cell r="B14" t="str">
            <v>Other Salaries</v>
          </cell>
          <cell r="C14">
            <v>0.33461538461538498</v>
          </cell>
          <cell r="D14">
            <v>0.45428846153846097</v>
          </cell>
          <cell r="E14">
            <v>0.4375</v>
          </cell>
          <cell r="F14">
            <v>0.65044515669515601</v>
          </cell>
          <cell r="G14">
            <v>0.78605769230769196</v>
          </cell>
          <cell r="H14">
            <v>0.95600961538461504</v>
          </cell>
        </row>
        <row r="15">
          <cell r="A15">
            <v>20</v>
          </cell>
          <cell r="B15" t="str">
            <v>Other Salaries</v>
          </cell>
          <cell r="C15">
            <v>0</v>
          </cell>
          <cell r="D15">
            <v>7.3317307692307701E-3</v>
          </cell>
          <cell r="E15">
            <v>0</v>
          </cell>
          <cell r="F15">
            <v>2.3028846153846099E-3</v>
          </cell>
          <cell r="G15">
            <v>6.8990384615384599E-3</v>
          </cell>
          <cell r="H15">
            <v>0.19435096153846201</v>
          </cell>
        </row>
        <row r="16">
          <cell r="A16">
            <v>21</v>
          </cell>
          <cell r="B16" t="str">
            <v>Other Salaries</v>
          </cell>
          <cell r="C16">
            <v>3.5342451923076901</v>
          </cell>
          <cell r="D16">
            <v>3.33939903846154</v>
          </cell>
          <cell r="E16">
            <v>2.3056778846153798</v>
          </cell>
          <cell r="F16">
            <v>3.3387868589743599</v>
          </cell>
          <cell r="G16">
            <v>1.88192788461538</v>
          </cell>
          <cell r="H16">
            <v>1.14310096153846</v>
          </cell>
        </row>
        <row r="17">
          <cell r="A17">
            <v>22</v>
          </cell>
          <cell r="B17" t="str">
            <v>Other Salaries</v>
          </cell>
          <cell r="C17">
            <v>0.600096153846154</v>
          </cell>
          <cell r="D17">
            <v>0.56393269230769305</v>
          </cell>
          <cell r="E17">
            <v>0.36283653846153902</v>
          </cell>
          <cell r="F17">
            <v>0.56238817663817597</v>
          </cell>
          <cell r="G17">
            <v>0.90585096153846101</v>
          </cell>
          <cell r="H17">
            <v>1.18273076923077</v>
          </cell>
        </row>
        <row r="18">
          <cell r="A18">
            <v>24</v>
          </cell>
          <cell r="B18" t="str">
            <v>Other Salaries</v>
          </cell>
          <cell r="C18">
            <v>4.2788461538461496E-3</v>
          </cell>
          <cell r="D18">
            <v>0</v>
          </cell>
          <cell r="E18">
            <v>1.77884615384615E-2</v>
          </cell>
          <cell r="F18">
            <v>0</v>
          </cell>
          <cell r="G18">
            <v>0.34326923076923099</v>
          </cell>
          <cell r="H18">
            <v>0.185576923076923</v>
          </cell>
        </row>
        <row r="19">
          <cell r="A19">
            <v>25</v>
          </cell>
          <cell r="B19" t="str">
            <v>Other Salaries</v>
          </cell>
          <cell r="C19">
            <v>5.8663701923076896</v>
          </cell>
          <cell r="D19">
            <v>5.73703846153846</v>
          </cell>
          <cell r="E19">
            <v>4.4108942307692303</v>
          </cell>
          <cell r="F19">
            <v>4.7475336538461503</v>
          </cell>
          <cell r="G19">
            <v>5.3209471153846204</v>
          </cell>
          <cell r="H19">
            <v>4.4481346153846104</v>
          </cell>
        </row>
        <row r="20">
          <cell r="A20">
            <v>26</v>
          </cell>
          <cell r="B20" t="str">
            <v>Other Salaries</v>
          </cell>
          <cell r="C20">
            <v>0.67151442307692299</v>
          </cell>
          <cell r="D20">
            <v>0.51141826923076905</v>
          </cell>
          <cell r="E20">
            <v>0.42704326923076902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27</v>
          </cell>
          <cell r="B21" t="str">
            <v>Other Salaries</v>
          </cell>
          <cell r="C21">
            <v>1.68269230769231E-3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28</v>
          </cell>
          <cell r="B22" t="str">
            <v>Other Salaries</v>
          </cell>
          <cell r="C22">
            <v>3.6284230769230801</v>
          </cell>
          <cell r="D22">
            <v>2.1934759615384598</v>
          </cell>
          <cell r="E22">
            <v>2.4161586538461499</v>
          </cell>
          <cell r="F22">
            <v>2.5852793803418801</v>
          </cell>
          <cell r="G22">
            <v>2.21453846153846</v>
          </cell>
          <cell r="H22">
            <v>3.3190913461538498</v>
          </cell>
        </row>
        <row r="23">
          <cell r="A23">
            <v>29</v>
          </cell>
          <cell r="B23" t="str">
            <v>Other Salaries</v>
          </cell>
          <cell r="C23">
            <v>0.58366826923076898</v>
          </cell>
          <cell r="D23">
            <v>0.85933653846153901</v>
          </cell>
          <cell r="E23">
            <v>0.48456730769230799</v>
          </cell>
          <cell r="F23">
            <v>1.29704344729345</v>
          </cell>
          <cell r="G23">
            <v>0.40610096153846098</v>
          </cell>
          <cell r="H23">
            <v>0.40889903846153802</v>
          </cell>
        </row>
        <row r="24">
          <cell r="A24">
            <v>30</v>
          </cell>
          <cell r="B24" t="str">
            <v>Other Salaries</v>
          </cell>
          <cell r="C24">
            <v>2.5586778846153799</v>
          </cell>
          <cell r="D24">
            <v>1.6377884615384599</v>
          </cell>
          <cell r="E24">
            <v>0.77249999999999996</v>
          </cell>
          <cell r="F24">
            <v>1.59090206552707</v>
          </cell>
          <cell r="G24">
            <v>1.7244375000000001</v>
          </cell>
          <cell r="H24">
            <v>1.35177884615385</v>
          </cell>
        </row>
        <row r="25">
          <cell r="A25">
            <v>31</v>
          </cell>
          <cell r="B25" t="str">
            <v>Other Salaries</v>
          </cell>
          <cell r="C25">
            <v>4.8076923076923101E-4</v>
          </cell>
          <cell r="D25">
            <v>4.8076923076923003E-2</v>
          </cell>
          <cell r="E25">
            <v>7.93269230769231E-2</v>
          </cell>
          <cell r="F25">
            <v>2.8846153846153799E-2</v>
          </cell>
          <cell r="G25">
            <v>0</v>
          </cell>
          <cell r="H25">
            <v>0</v>
          </cell>
        </row>
        <row r="26">
          <cell r="A26">
            <v>32</v>
          </cell>
          <cell r="B26" t="str">
            <v>Other Salaries</v>
          </cell>
          <cell r="C26">
            <v>0.98605769230769202</v>
          </cell>
          <cell r="D26">
            <v>0.240384615384615</v>
          </cell>
          <cell r="E26">
            <v>0.26667307692307701</v>
          </cell>
          <cell r="F26">
            <v>0.72774982193732196</v>
          </cell>
          <cell r="G26">
            <v>0.83028846153846103</v>
          </cell>
          <cell r="H26">
            <v>0.77342307692307699</v>
          </cell>
        </row>
        <row r="27">
          <cell r="A27">
            <v>34</v>
          </cell>
          <cell r="B27" t="str">
            <v>Other Salaries</v>
          </cell>
          <cell r="C27">
            <v>0.69920192307692297</v>
          </cell>
          <cell r="D27">
            <v>0.555567307692308</v>
          </cell>
          <cell r="E27">
            <v>0.192466346153846</v>
          </cell>
          <cell r="F27">
            <v>0.138038461538462</v>
          </cell>
          <cell r="G27">
            <v>0.17475961538461501</v>
          </cell>
          <cell r="H27">
            <v>0.165975961538462</v>
          </cell>
        </row>
        <row r="28">
          <cell r="A28">
            <v>35</v>
          </cell>
          <cell r="B28" t="str">
            <v>Other Salaries</v>
          </cell>
          <cell r="C28">
            <v>0.32524038461538501</v>
          </cell>
          <cell r="D28">
            <v>0</v>
          </cell>
          <cell r="E28">
            <v>0.191019230769231</v>
          </cell>
          <cell r="F28">
            <v>0.69893607549857495</v>
          </cell>
          <cell r="G28">
            <v>0.88437500000000002</v>
          </cell>
          <cell r="H28">
            <v>1.03204807692308</v>
          </cell>
        </row>
        <row r="29">
          <cell r="A29">
            <v>36</v>
          </cell>
          <cell r="B29" t="str">
            <v>Other Salaries</v>
          </cell>
          <cell r="C29">
            <v>0.125</v>
          </cell>
          <cell r="D29">
            <v>6.6826923076923006E-2</v>
          </cell>
          <cell r="E29">
            <v>6.3125000000000004E-3</v>
          </cell>
          <cell r="F29">
            <v>0.235185185185185</v>
          </cell>
          <cell r="G29">
            <v>0</v>
          </cell>
          <cell r="H29">
            <v>0</v>
          </cell>
        </row>
        <row r="30">
          <cell r="A30">
            <v>37</v>
          </cell>
          <cell r="B30" t="str">
            <v>Other Salaries</v>
          </cell>
          <cell r="C30">
            <v>1.30594711538462</v>
          </cell>
          <cell r="D30">
            <v>0.51054326923076898</v>
          </cell>
          <cell r="E30">
            <v>0.58823557692307704</v>
          </cell>
          <cell r="F30">
            <v>1.0811919515669499</v>
          </cell>
          <cell r="G30">
            <v>1.11220673076923</v>
          </cell>
          <cell r="H30">
            <v>2.8058942307692298</v>
          </cell>
        </row>
        <row r="31">
          <cell r="A31">
            <v>39</v>
          </cell>
          <cell r="B31" t="str">
            <v>Other Salaries</v>
          </cell>
          <cell r="C31">
            <v>0.40889423076923098</v>
          </cell>
          <cell r="D31">
            <v>1.0713942307692299</v>
          </cell>
          <cell r="E31">
            <v>7.6923076923076997E-2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42</v>
          </cell>
          <cell r="B32" t="str">
            <v>Other Salaries</v>
          </cell>
          <cell r="C32">
            <v>5.4394326923076903</v>
          </cell>
          <cell r="D32">
            <v>5.8241874999999999</v>
          </cell>
          <cell r="E32">
            <v>6.5996009615384601</v>
          </cell>
          <cell r="F32">
            <v>9.2464725783475803</v>
          </cell>
          <cell r="G32">
            <v>7.5873798076923098</v>
          </cell>
          <cell r="H32">
            <v>7.5104711538461499</v>
          </cell>
        </row>
        <row r="33">
          <cell r="A33">
            <v>43</v>
          </cell>
          <cell r="B33" t="str">
            <v>Other Salaries</v>
          </cell>
          <cell r="C33">
            <v>3.71514903846154</v>
          </cell>
          <cell r="D33">
            <v>2.6554086538461501</v>
          </cell>
          <cell r="E33">
            <v>1.35175480769231</v>
          </cell>
          <cell r="F33">
            <v>1.00592752849003</v>
          </cell>
          <cell r="G33">
            <v>0.80641826923076898</v>
          </cell>
          <cell r="H33">
            <v>1.9196442307692301</v>
          </cell>
        </row>
        <row r="34">
          <cell r="A34">
            <v>51</v>
          </cell>
          <cell r="B34" t="str">
            <v>Other Salaries</v>
          </cell>
          <cell r="C34">
            <v>26.6456153846154</v>
          </cell>
          <cell r="D34">
            <v>22.68675</v>
          </cell>
          <cell r="E34">
            <v>19.729399038461501</v>
          </cell>
          <cell r="F34">
            <v>17.529658653846202</v>
          </cell>
          <cell r="G34">
            <v>13.243581730769201</v>
          </cell>
          <cell r="H34">
            <v>16.719961538461501</v>
          </cell>
        </row>
        <row r="35">
          <cell r="A35">
            <v>55</v>
          </cell>
          <cell r="B35" t="str">
            <v>Other Salaries</v>
          </cell>
          <cell r="C35">
            <v>1.5068653846153801</v>
          </cell>
          <cell r="D35">
            <v>1.05087019230769</v>
          </cell>
          <cell r="E35">
            <v>-0.30520192307692301</v>
          </cell>
          <cell r="F35">
            <v>0.41485737179487198</v>
          </cell>
          <cell r="G35">
            <v>1.23379326923077</v>
          </cell>
          <cell r="H35">
            <v>0.503413461538461</v>
          </cell>
        </row>
        <row r="36">
          <cell r="A36">
            <v>59</v>
          </cell>
          <cell r="B36" t="str">
            <v>Other Salaries</v>
          </cell>
          <cell r="C36">
            <v>-2.4235576923076901E-2</v>
          </cell>
          <cell r="D36">
            <v>0</v>
          </cell>
          <cell r="E36">
            <v>1.77884615384615E-2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60</v>
          </cell>
          <cell r="B37" t="str">
            <v>Other Salaries</v>
          </cell>
          <cell r="C37">
            <v>3.3579711538461501</v>
          </cell>
          <cell r="D37">
            <v>2.7296442307692299</v>
          </cell>
          <cell r="E37">
            <v>2.9869230769230799</v>
          </cell>
          <cell r="F37">
            <v>3.9624198717948702</v>
          </cell>
          <cell r="G37">
            <v>4.0843749999999996</v>
          </cell>
          <cell r="H37">
            <v>3.93918269230769</v>
          </cell>
        </row>
        <row r="38">
          <cell r="A38">
            <v>61</v>
          </cell>
          <cell r="B38" t="str">
            <v>Other Salaries</v>
          </cell>
          <cell r="C38">
            <v>1.67040865384615</v>
          </cell>
          <cell r="D38">
            <v>1.31033653846154</v>
          </cell>
          <cell r="E38">
            <v>1.11187980769231</v>
          </cell>
          <cell r="F38">
            <v>1.02064440883191</v>
          </cell>
          <cell r="G38">
            <v>0.88947596153846098</v>
          </cell>
          <cell r="H38">
            <v>0.78728846153846099</v>
          </cell>
        </row>
        <row r="39">
          <cell r="A39">
            <v>64</v>
          </cell>
          <cell r="B39" t="str">
            <v>Other Salaries</v>
          </cell>
          <cell r="C39">
            <v>5.4034182692307704</v>
          </cell>
          <cell r="D39">
            <v>4.04977884615385</v>
          </cell>
          <cell r="E39">
            <v>5.7211105769230803</v>
          </cell>
          <cell r="F39">
            <v>6.1252573005697997</v>
          </cell>
          <cell r="G39">
            <v>8.7329855769230793</v>
          </cell>
          <cell r="H39">
            <v>8.2794423076923103</v>
          </cell>
        </row>
        <row r="40">
          <cell r="A40">
            <v>65</v>
          </cell>
          <cell r="B40" t="str">
            <v>Other Salaries</v>
          </cell>
          <cell r="C40">
            <v>1.5308894230769201</v>
          </cell>
          <cell r="D40">
            <v>1.7770432692307701</v>
          </cell>
          <cell r="E40">
            <v>1.6007548076923099</v>
          </cell>
          <cell r="F40">
            <v>1.7759499643874599</v>
          </cell>
          <cell r="G40">
            <v>3.8605048076923101</v>
          </cell>
          <cell r="H40">
            <v>5.8327980769230798</v>
          </cell>
        </row>
        <row r="41">
          <cell r="A41">
            <v>66</v>
          </cell>
          <cell r="B41" t="str">
            <v>Other Salaries</v>
          </cell>
          <cell r="C41">
            <v>0.43052884615384601</v>
          </cell>
          <cell r="D41">
            <v>0.37451923076923099</v>
          </cell>
          <cell r="E41">
            <v>0.35138461538461502</v>
          </cell>
          <cell r="F41">
            <v>7.5961538461538497E-2</v>
          </cell>
          <cell r="G41">
            <v>0.50163461538461596</v>
          </cell>
          <cell r="H41">
            <v>0.600096153846153</v>
          </cell>
        </row>
        <row r="42">
          <cell r="A42">
            <v>67</v>
          </cell>
          <cell r="B42" t="str">
            <v>Other Salaries</v>
          </cell>
          <cell r="C42">
            <v>1.08817788461538</v>
          </cell>
          <cell r="D42">
            <v>1.3896826923076899</v>
          </cell>
          <cell r="E42">
            <v>1.3370625</v>
          </cell>
          <cell r="F42">
            <v>2.3817804487179499</v>
          </cell>
          <cell r="G42">
            <v>1.7610625</v>
          </cell>
          <cell r="H42">
            <v>2.29957211538462</v>
          </cell>
        </row>
        <row r="43">
          <cell r="A43">
            <v>68</v>
          </cell>
          <cell r="B43" t="str">
            <v>Other Salaries</v>
          </cell>
          <cell r="C43">
            <v>2.5004374999999999</v>
          </cell>
          <cell r="D43">
            <v>1.7453221153846199</v>
          </cell>
          <cell r="E43">
            <v>2.2702259615384599</v>
          </cell>
          <cell r="F43">
            <v>1.6576793091168101</v>
          </cell>
          <cell r="G43">
            <v>1.53178365384615</v>
          </cell>
          <cell r="H43">
            <v>2.2866971153846198</v>
          </cell>
        </row>
        <row r="44">
          <cell r="A44">
            <v>69</v>
          </cell>
          <cell r="B44" t="str">
            <v>Other Salaries</v>
          </cell>
          <cell r="C44">
            <v>65.849788461538495</v>
          </cell>
          <cell r="D44">
            <v>91.0099326923077</v>
          </cell>
          <cell r="E44">
            <v>73.629129807692294</v>
          </cell>
          <cell r="F44">
            <v>65.477125000000001</v>
          </cell>
          <cell r="G44">
            <v>62.041682692307702</v>
          </cell>
          <cell r="H44">
            <v>52.480432692307701</v>
          </cell>
        </row>
        <row r="45">
          <cell r="A45">
            <v>71</v>
          </cell>
          <cell r="B45" t="str">
            <v>Other Salaries</v>
          </cell>
          <cell r="C45">
            <v>0</v>
          </cell>
          <cell r="D45">
            <v>0.179567307692308</v>
          </cell>
          <cell r="E45">
            <v>4.0384615384615297E-2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73</v>
          </cell>
          <cell r="B46" t="str">
            <v>Other Salaries</v>
          </cell>
          <cell r="C46">
            <v>0.55991826923076904</v>
          </cell>
          <cell r="D46">
            <v>0.61430288461538496</v>
          </cell>
          <cell r="E46">
            <v>0.94862980769230798</v>
          </cell>
          <cell r="F46">
            <v>0.29799038461538402</v>
          </cell>
          <cell r="G46">
            <v>8.0812499999999995E-2</v>
          </cell>
          <cell r="H46">
            <v>0.84777403846153898</v>
          </cell>
        </row>
        <row r="47">
          <cell r="A47">
            <v>75</v>
          </cell>
          <cell r="B47" t="str">
            <v>Other Salaries</v>
          </cell>
          <cell r="C47">
            <v>26.208759615384601</v>
          </cell>
          <cell r="D47">
            <v>25.5430480769231</v>
          </cell>
          <cell r="E47">
            <v>28.5634615384615</v>
          </cell>
          <cell r="F47">
            <v>28.835194978632501</v>
          </cell>
          <cell r="G47">
            <v>27.981562499999999</v>
          </cell>
          <cell r="H47">
            <v>26.486000000000001</v>
          </cell>
        </row>
        <row r="48">
          <cell r="A48">
            <v>76</v>
          </cell>
          <cell r="B48" t="str">
            <v>Other Salaries</v>
          </cell>
          <cell r="C48">
            <v>75.989278846153894</v>
          </cell>
          <cell r="D48">
            <v>68.435201923076903</v>
          </cell>
          <cell r="E48">
            <v>73.400956730769195</v>
          </cell>
          <cell r="F48">
            <v>82.655282585470104</v>
          </cell>
          <cell r="G48">
            <v>76.044264423076896</v>
          </cell>
          <cell r="H48">
            <v>67.214668269230799</v>
          </cell>
        </row>
        <row r="49">
          <cell r="A49">
            <v>77</v>
          </cell>
          <cell r="B49" t="str">
            <v>Other Salaries</v>
          </cell>
          <cell r="C49">
            <v>4.5991778846153801</v>
          </cell>
          <cell r="D49">
            <v>5.6121730769230798</v>
          </cell>
          <cell r="E49">
            <v>6.3321442307692299</v>
          </cell>
          <cell r="F49">
            <v>3.62304309116809</v>
          </cell>
          <cell r="G49">
            <v>4.3103365384615397</v>
          </cell>
          <cell r="H49">
            <v>4.47314903846154</v>
          </cell>
        </row>
        <row r="50">
          <cell r="A50">
            <v>78</v>
          </cell>
          <cell r="B50" t="str">
            <v>Other Salaries</v>
          </cell>
          <cell r="C50">
            <v>32.878975961538501</v>
          </cell>
          <cell r="D50">
            <v>27.6837451923077</v>
          </cell>
          <cell r="E50">
            <v>19.861408653846201</v>
          </cell>
          <cell r="F50">
            <v>23.4087054843305</v>
          </cell>
          <cell r="G50">
            <v>20.605062499999999</v>
          </cell>
          <cell r="H50">
            <v>20.964192307692301</v>
          </cell>
        </row>
        <row r="51">
          <cell r="A51">
            <v>79</v>
          </cell>
          <cell r="B51" t="str">
            <v>Other Salaries</v>
          </cell>
          <cell r="C51">
            <v>17.889610576923101</v>
          </cell>
          <cell r="D51">
            <v>17.591346153846199</v>
          </cell>
          <cell r="E51">
            <v>17.388490384615402</v>
          </cell>
          <cell r="F51">
            <v>17.810245192307701</v>
          </cell>
          <cell r="G51">
            <v>17.8819567307692</v>
          </cell>
          <cell r="H51">
            <v>18.881471153846199</v>
          </cell>
        </row>
        <row r="52">
          <cell r="A52">
            <v>80</v>
          </cell>
          <cell r="B52" t="str">
            <v>Other Salaries</v>
          </cell>
          <cell r="C52">
            <v>2.0740576923076901</v>
          </cell>
          <cell r="D52">
            <v>3.49483173076923</v>
          </cell>
          <cell r="E52">
            <v>1.29964423076923</v>
          </cell>
          <cell r="F52">
            <v>3.0178725071225099</v>
          </cell>
          <cell r="G52">
            <v>4.7417499999999997</v>
          </cell>
          <cell r="H52">
            <v>5.8975528846153802</v>
          </cell>
        </row>
        <row r="53">
          <cell r="A53">
            <v>81</v>
          </cell>
          <cell r="B53" t="str">
            <v>Other Salaries</v>
          </cell>
          <cell r="C53">
            <v>4.8485576923076902E-2</v>
          </cell>
          <cell r="D53">
            <v>0.114884615384615</v>
          </cell>
          <cell r="E53">
            <v>5.6586538461538501E-2</v>
          </cell>
          <cell r="F53">
            <v>4.3871972934472897E-2</v>
          </cell>
          <cell r="G53">
            <v>5.1081730769230803E-2</v>
          </cell>
          <cell r="H53">
            <v>3.7019230769230797E-2</v>
          </cell>
        </row>
        <row r="54">
          <cell r="A54">
            <v>82</v>
          </cell>
          <cell r="B54" t="str">
            <v>Other Salaries</v>
          </cell>
          <cell r="C54">
            <v>4.9312500000000004</v>
          </cell>
          <cell r="D54">
            <v>3.6845336538461502</v>
          </cell>
          <cell r="E54">
            <v>3.1189951923076902</v>
          </cell>
          <cell r="F54">
            <v>3.0986235754985798</v>
          </cell>
          <cell r="G54">
            <v>3.0561971153846201</v>
          </cell>
          <cell r="H54">
            <v>2.4556442307692299</v>
          </cell>
        </row>
        <row r="55">
          <cell r="A55">
            <v>83</v>
          </cell>
          <cell r="B55" t="str">
            <v>Other Salaries</v>
          </cell>
          <cell r="C55">
            <v>0.85956730769230805</v>
          </cell>
          <cell r="D55">
            <v>1.5395865384615399</v>
          </cell>
          <cell r="E55">
            <v>2.3788461538461498</v>
          </cell>
          <cell r="F55">
            <v>4.2568593304843301</v>
          </cell>
          <cell r="G55">
            <v>3.0279519230769201</v>
          </cell>
          <cell r="H55">
            <v>4.4952500000000004</v>
          </cell>
        </row>
        <row r="56">
          <cell r="A56">
            <v>84</v>
          </cell>
          <cell r="B56" t="str">
            <v>Other Salaries</v>
          </cell>
          <cell r="C56">
            <v>0</v>
          </cell>
          <cell r="D56">
            <v>0</v>
          </cell>
          <cell r="E56">
            <v>0</v>
          </cell>
          <cell r="F56">
            <v>0.69598468660968604</v>
          </cell>
          <cell r="G56">
            <v>4.5100336538461496</v>
          </cell>
          <cell r="H56">
            <v>4.4575480769230804</v>
          </cell>
        </row>
        <row r="57">
          <cell r="A57">
            <v>85</v>
          </cell>
          <cell r="B57" t="str">
            <v>Other Salaries</v>
          </cell>
          <cell r="C57">
            <v>0</v>
          </cell>
          <cell r="D57">
            <v>0</v>
          </cell>
          <cell r="E57">
            <v>1.44230769230769E-3</v>
          </cell>
          <cell r="F57">
            <v>0.14629629629629601</v>
          </cell>
          <cell r="G57">
            <v>4.8798076923076902E-2</v>
          </cell>
          <cell r="H57">
            <v>2.5961538461538501E-2</v>
          </cell>
        </row>
        <row r="58">
          <cell r="A58">
            <v>87</v>
          </cell>
          <cell r="B58" t="str">
            <v>Other Salaries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3.7942307692307602E-2</v>
          </cell>
        </row>
        <row r="59">
          <cell r="A59">
            <v>88</v>
          </cell>
          <cell r="B59" t="str">
            <v>Other Salaries</v>
          </cell>
          <cell r="C59">
            <v>0</v>
          </cell>
          <cell r="D59">
            <v>0</v>
          </cell>
          <cell r="E59">
            <v>5.6250000000000001E-2</v>
          </cell>
          <cell r="F59">
            <v>0.15972222222222199</v>
          </cell>
          <cell r="G59">
            <v>0.249423076923077</v>
          </cell>
          <cell r="H59">
            <v>0.225086538461538</v>
          </cell>
        </row>
        <row r="60">
          <cell r="A60">
            <v>89</v>
          </cell>
          <cell r="B60" t="str">
            <v>Other Salaries</v>
          </cell>
          <cell r="C60">
            <v>24.5853173076923</v>
          </cell>
          <cell r="D60">
            <v>31.689399038461598</v>
          </cell>
          <cell r="E60">
            <v>16.984230769230798</v>
          </cell>
          <cell r="F60">
            <v>17.9719861111111</v>
          </cell>
          <cell r="G60">
            <v>13.1515</v>
          </cell>
          <cell r="H60">
            <v>10.849269230769201</v>
          </cell>
        </row>
        <row r="61">
          <cell r="A61">
            <v>90</v>
          </cell>
          <cell r="B61" t="str">
            <v>Other Salaries</v>
          </cell>
          <cell r="C61">
            <v>2.67</v>
          </cell>
          <cell r="D61">
            <v>3.28834134615385</v>
          </cell>
          <cell r="E61">
            <v>5.1558894230769301</v>
          </cell>
          <cell r="F61">
            <v>2.5671435185185199</v>
          </cell>
          <cell r="G61">
            <v>2.2686442307692301</v>
          </cell>
          <cell r="H61">
            <v>5.3500624999999999</v>
          </cell>
        </row>
        <row r="62">
          <cell r="A62">
            <v>91</v>
          </cell>
          <cell r="B62" t="str">
            <v>Other Salaries</v>
          </cell>
          <cell r="C62">
            <v>0.83532211538461598</v>
          </cell>
          <cell r="D62">
            <v>0.70367788461538405</v>
          </cell>
          <cell r="E62">
            <v>0.50108173076923102</v>
          </cell>
          <cell r="F62">
            <v>3.7081552706552702E-2</v>
          </cell>
          <cell r="G62">
            <v>0.47764423076923102</v>
          </cell>
          <cell r="H62">
            <v>0.98004807692307705</v>
          </cell>
        </row>
        <row r="63">
          <cell r="A63">
            <v>92</v>
          </cell>
          <cell r="B63" t="str">
            <v>Other Salaries</v>
          </cell>
          <cell r="C63">
            <v>0.36081249999999998</v>
          </cell>
          <cell r="D63">
            <v>0.73767307692307704</v>
          </cell>
          <cell r="E63">
            <v>4.8076923076923097E-3</v>
          </cell>
          <cell r="F63">
            <v>0.20990954415954399</v>
          </cell>
          <cell r="G63">
            <v>0.26075961538461501</v>
          </cell>
          <cell r="H63">
            <v>0.280283653846154</v>
          </cell>
        </row>
        <row r="64">
          <cell r="A64">
            <v>94</v>
          </cell>
          <cell r="B64" t="str">
            <v>Other Salaries</v>
          </cell>
          <cell r="C64">
            <v>0.63841346153846101</v>
          </cell>
          <cell r="D64">
            <v>1.02120192307692</v>
          </cell>
          <cell r="E64">
            <v>1.54265865384615</v>
          </cell>
          <cell r="F64">
            <v>2.53997560541311</v>
          </cell>
          <cell r="G64">
            <v>2.5982692307692301</v>
          </cell>
          <cell r="H64">
            <v>1.6962644230769199</v>
          </cell>
        </row>
        <row r="65">
          <cell r="A65">
            <v>95</v>
          </cell>
          <cell r="B65" t="str">
            <v>Other Salaries</v>
          </cell>
          <cell r="C65">
            <v>1.4120192307692301</v>
          </cell>
          <cell r="D65">
            <v>0.86899519230769195</v>
          </cell>
          <cell r="E65">
            <v>0.75761538461538502</v>
          </cell>
          <cell r="F65">
            <v>0.61941061253561203</v>
          </cell>
          <cell r="G65">
            <v>0.730322115384615</v>
          </cell>
          <cell r="H65">
            <v>2.2956730769230799E-2</v>
          </cell>
        </row>
        <row r="66">
          <cell r="A66">
            <v>96</v>
          </cell>
          <cell r="B66" t="str">
            <v>Other Salaries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0.50519230769230705</v>
          </cell>
          <cell r="H66">
            <v>0.797701923076923</v>
          </cell>
        </row>
        <row r="67">
          <cell r="A67">
            <v>98</v>
          </cell>
          <cell r="B67" t="str">
            <v>Other Salaries</v>
          </cell>
          <cell r="C67">
            <v>0.95855769230769206</v>
          </cell>
          <cell r="D67">
            <v>0.20002403846153799</v>
          </cell>
          <cell r="E67">
            <v>0</v>
          </cell>
          <cell r="F67">
            <v>0.16353970797720799</v>
          </cell>
          <cell r="G67">
            <v>0.88766346153846198</v>
          </cell>
          <cell r="H67">
            <v>0.28795192307692302</v>
          </cell>
        </row>
        <row r="68">
          <cell r="A68">
            <v>99</v>
          </cell>
          <cell r="B68" t="str">
            <v>Other Salaries</v>
          </cell>
          <cell r="C68">
            <v>4.1982115384615399</v>
          </cell>
          <cell r="D68">
            <v>2.9969759615384599</v>
          </cell>
          <cell r="E68">
            <v>3.3619423076923098</v>
          </cell>
          <cell r="F68">
            <v>4.5899574430199399</v>
          </cell>
          <cell r="G68">
            <v>1.8548317307692299</v>
          </cell>
          <cell r="H68">
            <v>1.2317019230769199</v>
          </cell>
        </row>
        <row r="69">
          <cell r="A69">
            <v>101</v>
          </cell>
          <cell r="B69" t="str">
            <v>Other Salaries</v>
          </cell>
          <cell r="C69">
            <v>0.43209134615384598</v>
          </cell>
          <cell r="D69">
            <v>0.88389423076923002</v>
          </cell>
          <cell r="E69">
            <v>4.4471153846153903E-2</v>
          </cell>
          <cell r="F69">
            <v>7.4519230769230796E-2</v>
          </cell>
          <cell r="G69">
            <v>0</v>
          </cell>
          <cell r="H69">
            <v>3.4615384615384603E-2</v>
          </cell>
        </row>
        <row r="70">
          <cell r="A70">
            <v>102</v>
          </cell>
          <cell r="B70" t="str">
            <v>Other Salaries</v>
          </cell>
          <cell r="C70">
            <v>0.66134615384615403</v>
          </cell>
          <cell r="D70">
            <v>0.80139903846153804</v>
          </cell>
          <cell r="E70">
            <v>0.72489903846153803</v>
          </cell>
          <cell r="F70">
            <v>0.109592770655271</v>
          </cell>
          <cell r="G70">
            <v>0.63932211538461503</v>
          </cell>
          <cell r="H70">
            <v>0.41819230769230797</v>
          </cell>
        </row>
        <row r="71">
          <cell r="A71">
            <v>109</v>
          </cell>
          <cell r="B71" t="str">
            <v>Other Salaries</v>
          </cell>
          <cell r="C71">
            <v>0.806567307692308</v>
          </cell>
          <cell r="D71">
            <v>0.62103365384615306</v>
          </cell>
          <cell r="E71">
            <v>2.09375</v>
          </cell>
          <cell r="F71">
            <v>2.1632355769230802</v>
          </cell>
          <cell r="G71">
            <v>1.88457211538462</v>
          </cell>
          <cell r="H71">
            <v>2.21210576923077</v>
          </cell>
        </row>
        <row r="72">
          <cell r="A72">
            <v>110</v>
          </cell>
          <cell r="B72" t="str">
            <v>Other Salaries</v>
          </cell>
          <cell r="C72">
            <v>5.6882355769230797</v>
          </cell>
          <cell r="D72">
            <v>5.72351923076923</v>
          </cell>
          <cell r="E72">
            <v>4.5955817307692302</v>
          </cell>
          <cell r="F72">
            <v>5.1641568732193699</v>
          </cell>
          <cell r="G72">
            <v>4.0070913461538504</v>
          </cell>
          <cell r="H72">
            <v>3.0450673076923098</v>
          </cell>
        </row>
        <row r="73">
          <cell r="A73">
            <v>114</v>
          </cell>
          <cell r="B73" t="str">
            <v>Other Salaries</v>
          </cell>
          <cell r="C73">
            <v>0</v>
          </cell>
          <cell r="D73">
            <v>0</v>
          </cell>
          <cell r="E73">
            <v>0</v>
          </cell>
          <cell r="F73">
            <v>0.144711538461538</v>
          </cell>
          <cell r="G73">
            <v>0</v>
          </cell>
          <cell r="H73">
            <v>0</v>
          </cell>
        </row>
        <row r="74">
          <cell r="A74">
            <v>119</v>
          </cell>
          <cell r="B74" t="str">
            <v>Other Salaries</v>
          </cell>
          <cell r="C74">
            <v>0</v>
          </cell>
          <cell r="D74">
            <v>0</v>
          </cell>
          <cell r="E74">
            <v>4.9999086538461501</v>
          </cell>
          <cell r="F74">
            <v>8.4786527777777696</v>
          </cell>
          <cell r="G74">
            <v>2.6769567307692301</v>
          </cell>
          <cell r="H74">
            <v>2.4</v>
          </cell>
        </row>
        <row r="75">
          <cell r="A75">
            <v>124</v>
          </cell>
          <cell r="B75" t="str">
            <v>Other Salaries</v>
          </cell>
          <cell r="C75">
            <v>0.644331730769231</v>
          </cell>
          <cell r="D75">
            <v>0.72599038461538501</v>
          </cell>
          <cell r="E75">
            <v>0.61611057692307702</v>
          </cell>
          <cell r="F75">
            <v>0.25786146723646702</v>
          </cell>
          <cell r="G75">
            <v>6.6346153846153805E-2</v>
          </cell>
          <cell r="H75">
            <v>0.15</v>
          </cell>
        </row>
        <row r="76">
          <cell r="A76">
            <v>131</v>
          </cell>
          <cell r="B76" t="str">
            <v>Other Salaries</v>
          </cell>
          <cell r="C76">
            <v>0.18497596153846099</v>
          </cell>
          <cell r="D76">
            <v>0.212740384615384</v>
          </cell>
          <cell r="E76">
            <v>0.216947115384615</v>
          </cell>
          <cell r="F76">
            <v>0.36676014957265002</v>
          </cell>
          <cell r="G76">
            <v>0.18209134615384601</v>
          </cell>
          <cell r="H76">
            <v>0.222052884615385</v>
          </cell>
        </row>
        <row r="77">
          <cell r="A77">
            <v>132</v>
          </cell>
          <cell r="B77" t="str">
            <v>Other Salaries</v>
          </cell>
          <cell r="C77">
            <v>0</v>
          </cell>
          <cell r="D77">
            <v>0</v>
          </cell>
          <cell r="E77">
            <v>8.6538461538461509E-3</v>
          </cell>
          <cell r="F77">
            <v>6.9444444444444397E-3</v>
          </cell>
          <cell r="G77">
            <v>0.13798076923076899</v>
          </cell>
          <cell r="H77">
            <v>0</v>
          </cell>
        </row>
        <row r="78">
          <cell r="A78">
            <v>134</v>
          </cell>
          <cell r="B78" t="str">
            <v>Other Salaries</v>
          </cell>
          <cell r="C78">
            <v>20.2919375</v>
          </cell>
          <cell r="D78">
            <v>25.0663317307692</v>
          </cell>
          <cell r="E78">
            <v>18.6113701923077</v>
          </cell>
          <cell r="F78">
            <v>11.860216524216501</v>
          </cell>
          <cell r="G78">
            <v>16.634048076923101</v>
          </cell>
          <cell r="H78">
            <v>12.892052884615399</v>
          </cell>
        </row>
        <row r="79">
          <cell r="A79">
            <v>135</v>
          </cell>
          <cell r="B79" t="str">
            <v>Other Salaries</v>
          </cell>
          <cell r="C79">
            <v>1.2948557692307701</v>
          </cell>
          <cell r="D79">
            <v>1.3497115384615399</v>
          </cell>
          <cell r="E79">
            <v>0.91307211538461497</v>
          </cell>
          <cell r="F79">
            <v>1.24319960826211</v>
          </cell>
          <cell r="G79">
            <v>1.08698076923077</v>
          </cell>
          <cell r="H79">
            <v>0.78325961538461497</v>
          </cell>
        </row>
        <row r="80">
          <cell r="A80">
            <v>137</v>
          </cell>
          <cell r="B80" t="str">
            <v>Other Salaries</v>
          </cell>
          <cell r="C80">
            <v>6.39464903846154</v>
          </cell>
          <cell r="D80">
            <v>6.1107259615384599</v>
          </cell>
          <cell r="E80">
            <v>4.7554423076923102</v>
          </cell>
          <cell r="F80">
            <v>4.2277435897435902</v>
          </cell>
          <cell r="G80">
            <v>3.6027884615384602</v>
          </cell>
          <cell r="H80">
            <v>3.5580432692307702</v>
          </cell>
        </row>
        <row r="81">
          <cell r="A81">
            <v>140</v>
          </cell>
          <cell r="B81" t="str">
            <v>Other Salaries</v>
          </cell>
          <cell r="C81">
            <v>1.6154951923076899</v>
          </cell>
          <cell r="D81">
            <v>1.7652115384615401</v>
          </cell>
          <cell r="E81">
            <v>1.56831730769231</v>
          </cell>
          <cell r="F81">
            <v>1.9021634615384599</v>
          </cell>
          <cell r="G81">
            <v>1.8530096153846201</v>
          </cell>
          <cell r="H81">
            <v>0.93299038461538397</v>
          </cell>
        </row>
        <row r="82">
          <cell r="A82">
            <v>144</v>
          </cell>
          <cell r="B82" t="str">
            <v>Other Salaries</v>
          </cell>
          <cell r="C82">
            <v>1.2441009615384599</v>
          </cell>
          <cell r="D82">
            <v>1.5183028846153801</v>
          </cell>
          <cell r="E82">
            <v>3.1087163461538498</v>
          </cell>
          <cell r="F82">
            <v>1.79672685185185</v>
          </cell>
          <cell r="G82">
            <v>1.52084615384615</v>
          </cell>
          <cell r="H82">
            <v>1.98463942307692</v>
          </cell>
        </row>
        <row r="83">
          <cell r="A83">
            <v>146</v>
          </cell>
          <cell r="B83" t="str">
            <v>Other Salaries</v>
          </cell>
          <cell r="C83">
            <v>0</v>
          </cell>
          <cell r="D83">
            <v>3.125E-2</v>
          </cell>
          <cell r="E83">
            <v>3.1730769230769201E-2</v>
          </cell>
          <cell r="F83">
            <v>1.2019230769230799E-2</v>
          </cell>
          <cell r="G83">
            <v>2.4038461538461502E-2</v>
          </cell>
          <cell r="H83">
            <v>2.4038461538461502E-2</v>
          </cell>
        </row>
        <row r="84">
          <cell r="A84">
            <v>147</v>
          </cell>
          <cell r="B84" t="str">
            <v>Other Salaries</v>
          </cell>
          <cell r="C84">
            <v>3.4925769230769199</v>
          </cell>
          <cell r="D84">
            <v>5.20250961538461</v>
          </cell>
          <cell r="E84">
            <v>4.2554423076923102</v>
          </cell>
          <cell r="F84">
            <v>4.8009576210826204</v>
          </cell>
          <cell r="G84">
            <v>3.27399519230769</v>
          </cell>
          <cell r="H84">
            <v>5.1834663461538497</v>
          </cell>
        </row>
        <row r="85">
          <cell r="A85">
            <v>148</v>
          </cell>
          <cell r="B85" t="str">
            <v>Other Salaries</v>
          </cell>
          <cell r="C85">
            <v>0.57961057692307705</v>
          </cell>
          <cell r="D85">
            <v>0.85048076923076898</v>
          </cell>
          <cell r="E85">
            <v>1.08787980769231</v>
          </cell>
          <cell r="F85">
            <v>1.0950961538461501</v>
          </cell>
          <cell r="G85">
            <v>0.77399038461538505</v>
          </cell>
          <cell r="H85">
            <v>0.52110096153846097</v>
          </cell>
        </row>
        <row r="86">
          <cell r="A86">
            <v>149</v>
          </cell>
          <cell r="B86" t="str">
            <v>Other Salaries</v>
          </cell>
          <cell r="C86">
            <v>0.175298076923077</v>
          </cell>
          <cell r="D86">
            <v>0.29067307692307698</v>
          </cell>
          <cell r="E86">
            <v>0.53309134615384601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150</v>
          </cell>
          <cell r="B87" t="str">
            <v>Other Salaries</v>
          </cell>
          <cell r="C87">
            <v>0.236201923076923</v>
          </cell>
          <cell r="D87">
            <v>0.89423076923076905</v>
          </cell>
          <cell r="E87">
            <v>0.77841826923076896</v>
          </cell>
          <cell r="F87">
            <v>0.196631588319088</v>
          </cell>
          <cell r="G87">
            <v>0</v>
          </cell>
          <cell r="H87">
            <v>0.30504807692307701</v>
          </cell>
        </row>
        <row r="88">
          <cell r="A88">
            <v>152</v>
          </cell>
          <cell r="B88" t="str">
            <v>Other Salaries</v>
          </cell>
          <cell r="C88">
            <v>0.16817307692307701</v>
          </cell>
          <cell r="D88">
            <v>0.16476442307692299</v>
          </cell>
          <cell r="E88">
            <v>0.34106249999999999</v>
          </cell>
          <cell r="F88">
            <v>0.431872863247863</v>
          </cell>
          <cell r="G88">
            <v>0.131149038461538</v>
          </cell>
          <cell r="H88">
            <v>9.8004807692307697E-2</v>
          </cell>
        </row>
        <row r="89">
          <cell r="A89">
            <v>154</v>
          </cell>
          <cell r="B89" t="str">
            <v>Other Salaries</v>
          </cell>
          <cell r="C89">
            <v>2.4233509615384601</v>
          </cell>
          <cell r="D89">
            <v>1.9577980769230801</v>
          </cell>
          <cell r="E89">
            <v>1.15230288461538</v>
          </cell>
          <cell r="F89">
            <v>0.74161823361823398</v>
          </cell>
          <cell r="G89">
            <v>0.21026923076923101</v>
          </cell>
          <cell r="H89">
            <v>0.17319711538461499</v>
          </cell>
        </row>
        <row r="90">
          <cell r="A90">
            <v>155</v>
          </cell>
          <cell r="B90" t="str">
            <v>Other Salaries</v>
          </cell>
          <cell r="C90">
            <v>2.9350336538461499</v>
          </cell>
          <cell r="D90">
            <v>3.7444711538461499</v>
          </cell>
          <cell r="E90">
            <v>5.3973894230769197</v>
          </cell>
          <cell r="F90">
            <v>4.08096420940171</v>
          </cell>
          <cell r="G90">
            <v>3.4175336538461498</v>
          </cell>
          <cell r="H90">
            <v>2.8826730769230799</v>
          </cell>
        </row>
        <row r="91">
          <cell r="A91">
            <v>156</v>
          </cell>
          <cell r="B91" t="str">
            <v>Other Salaries</v>
          </cell>
          <cell r="C91">
            <v>0</v>
          </cell>
          <cell r="D91">
            <v>0</v>
          </cell>
          <cell r="E91">
            <v>0</v>
          </cell>
          <cell r="F91">
            <v>9.2592592592592605E-3</v>
          </cell>
          <cell r="G91">
            <v>7.2115384615384498E-2</v>
          </cell>
          <cell r="H91">
            <v>0.31524038461538501</v>
          </cell>
        </row>
        <row r="92">
          <cell r="A92">
            <v>157</v>
          </cell>
          <cell r="B92" t="str">
            <v>Other Salaries</v>
          </cell>
          <cell r="C92">
            <v>17.068826923076902</v>
          </cell>
          <cell r="D92">
            <v>14.606624999999999</v>
          </cell>
          <cell r="E92">
            <v>14.1487980769231</v>
          </cell>
          <cell r="F92">
            <v>15.242493055555601</v>
          </cell>
          <cell r="G92">
            <v>16.608533653846202</v>
          </cell>
          <cell r="H92">
            <v>14.9805432692308</v>
          </cell>
        </row>
        <row r="93">
          <cell r="A93">
            <v>163</v>
          </cell>
          <cell r="B93" t="str">
            <v>Other Salaries</v>
          </cell>
          <cell r="C93">
            <v>6.7345769230769204</v>
          </cell>
          <cell r="D93">
            <v>5.45064423076923</v>
          </cell>
          <cell r="E93">
            <v>5.55828365384615</v>
          </cell>
          <cell r="F93">
            <v>6.0449157763532799</v>
          </cell>
          <cell r="G93">
            <v>6.1203894230769196</v>
          </cell>
          <cell r="H93">
            <v>4.5373365384615401</v>
          </cell>
        </row>
        <row r="94">
          <cell r="A94">
            <v>164</v>
          </cell>
          <cell r="B94" t="str">
            <v>Other Salaries</v>
          </cell>
          <cell r="C94">
            <v>2.5110817307692299</v>
          </cell>
          <cell r="D94">
            <v>2.3533894230769201</v>
          </cell>
          <cell r="E94">
            <v>1.5788557692307701</v>
          </cell>
          <cell r="F94">
            <v>1.8858157051282101</v>
          </cell>
          <cell r="G94">
            <v>2.0437644230769201</v>
          </cell>
          <cell r="H94">
            <v>1.4793461538461501</v>
          </cell>
        </row>
        <row r="95">
          <cell r="A95">
            <v>166</v>
          </cell>
          <cell r="B95" t="str">
            <v>Other Salaries</v>
          </cell>
          <cell r="C95">
            <v>0.55817788461538498</v>
          </cell>
          <cell r="D95">
            <v>0.63762980769230804</v>
          </cell>
          <cell r="E95">
            <v>0.53501923076923097</v>
          </cell>
          <cell r="F95">
            <v>0.45097596153846198</v>
          </cell>
          <cell r="G95">
            <v>0.47212019230769198</v>
          </cell>
          <cell r="H95">
            <v>0.73652403846153802</v>
          </cell>
        </row>
        <row r="96">
          <cell r="A96">
            <v>167</v>
          </cell>
          <cell r="B96" t="str">
            <v>Other Salaries</v>
          </cell>
          <cell r="C96">
            <v>2.60894711538461</v>
          </cell>
          <cell r="D96">
            <v>3.0249423076923101</v>
          </cell>
          <cell r="E96">
            <v>2.53274038461538</v>
          </cell>
          <cell r="F96">
            <v>2.30542022792023</v>
          </cell>
          <cell r="G96">
            <v>1.3051346153846199</v>
          </cell>
          <cell r="H96">
            <v>1.25426923076923</v>
          </cell>
        </row>
        <row r="97">
          <cell r="A97">
            <v>168</v>
          </cell>
          <cell r="B97" t="str">
            <v>Other Salaries</v>
          </cell>
          <cell r="C97">
            <v>2.5414759615384601</v>
          </cell>
          <cell r="D97">
            <v>1.33180288461538</v>
          </cell>
          <cell r="E97">
            <v>2.9554711538461498</v>
          </cell>
          <cell r="F97">
            <v>2.6798871082621099</v>
          </cell>
          <cell r="G97">
            <v>1.31162019230769</v>
          </cell>
          <cell r="H97">
            <v>2.0051346153846201</v>
          </cell>
        </row>
        <row r="98">
          <cell r="A98">
            <v>173</v>
          </cell>
          <cell r="B98" t="str">
            <v>Other Salaries</v>
          </cell>
          <cell r="C98">
            <v>0.96655288461538502</v>
          </cell>
          <cell r="D98">
            <v>1.7545144230769201</v>
          </cell>
          <cell r="E98">
            <v>1.80457692307692</v>
          </cell>
          <cell r="F98">
            <v>1.76532745726496</v>
          </cell>
          <cell r="G98">
            <v>2.0008317307692298</v>
          </cell>
          <cell r="H98">
            <v>2.2537980769230801</v>
          </cell>
        </row>
        <row r="99">
          <cell r="A99">
            <v>174</v>
          </cell>
          <cell r="B99" t="str">
            <v>Other Salaries</v>
          </cell>
          <cell r="C99">
            <v>3.1009615384615399E-2</v>
          </cell>
          <cell r="D99">
            <v>0.71302403846153795</v>
          </cell>
          <cell r="E99">
            <v>8.9644230769230795E-2</v>
          </cell>
          <cell r="F99">
            <v>0.116009615384615</v>
          </cell>
          <cell r="G99">
            <v>0.104807692307692</v>
          </cell>
          <cell r="H99">
            <v>0</v>
          </cell>
        </row>
        <row r="100">
          <cell r="A100">
            <v>175</v>
          </cell>
          <cell r="B100" t="str">
            <v>Other Salaries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8.6538461538461498E-4</v>
          </cell>
        </row>
        <row r="101">
          <cell r="A101">
            <v>176</v>
          </cell>
          <cell r="B101" t="str">
            <v>Other Salaries</v>
          </cell>
          <cell r="C101">
            <v>6.6359615384615402</v>
          </cell>
          <cell r="D101">
            <v>4.2136971153846199</v>
          </cell>
          <cell r="E101">
            <v>5.3910432692307699</v>
          </cell>
          <cell r="F101">
            <v>7.5946602564102603</v>
          </cell>
          <cell r="G101">
            <v>6.3987740384615401</v>
          </cell>
          <cell r="H101">
            <v>4.6593701923076898</v>
          </cell>
        </row>
        <row r="102">
          <cell r="A102">
            <v>180</v>
          </cell>
          <cell r="B102" t="str">
            <v>Other Salaries</v>
          </cell>
          <cell r="C102">
            <v>2.4512499999999999</v>
          </cell>
          <cell r="D102">
            <v>4.1305865384615403</v>
          </cell>
          <cell r="E102">
            <v>2.9192836538461502</v>
          </cell>
          <cell r="F102">
            <v>4.0402216880341904</v>
          </cell>
          <cell r="G102">
            <v>3.8721586538461499</v>
          </cell>
          <cell r="H102">
            <v>3.1665576923076899</v>
          </cell>
        </row>
        <row r="103">
          <cell r="A103">
            <v>181</v>
          </cell>
          <cell r="B103" t="str">
            <v>Other Salaries</v>
          </cell>
          <cell r="C103">
            <v>1.50733173076923</v>
          </cell>
          <cell r="D103">
            <v>1.32604326923077</v>
          </cell>
          <cell r="E103">
            <v>1.4916394230769201</v>
          </cell>
          <cell r="F103">
            <v>2.1454497863247899</v>
          </cell>
          <cell r="G103">
            <v>2.6345288461538501</v>
          </cell>
          <cell r="H103">
            <v>1.8355817307692299</v>
          </cell>
        </row>
        <row r="104">
          <cell r="A104">
            <v>182</v>
          </cell>
          <cell r="B104" t="str">
            <v>Other Salaries</v>
          </cell>
          <cell r="C104">
            <v>0.45055288461538501</v>
          </cell>
          <cell r="D104">
            <v>2.1634615384615399E-3</v>
          </cell>
          <cell r="E104">
            <v>0.89666346153846199</v>
          </cell>
          <cell r="F104">
            <v>0.80177101139601203</v>
          </cell>
          <cell r="G104">
            <v>0</v>
          </cell>
          <cell r="H104">
            <v>0</v>
          </cell>
        </row>
        <row r="105">
          <cell r="A105">
            <v>183</v>
          </cell>
          <cell r="B105" t="str">
            <v>Other Salaries</v>
          </cell>
          <cell r="C105">
            <v>0.29519230769230698</v>
          </cell>
          <cell r="D105">
            <v>0.20256250000000001</v>
          </cell>
          <cell r="E105">
            <v>0.26956730769230802</v>
          </cell>
          <cell r="F105">
            <v>0.483924501424501</v>
          </cell>
          <cell r="G105">
            <v>7.9769230769230801E-2</v>
          </cell>
          <cell r="H105">
            <v>0.21947115384615401</v>
          </cell>
        </row>
        <row r="106">
          <cell r="A106">
            <v>186</v>
          </cell>
          <cell r="B106" t="str">
            <v>Other Salaries</v>
          </cell>
          <cell r="C106">
            <v>4.9842692307692298</v>
          </cell>
          <cell r="D106">
            <v>3.49309615384615</v>
          </cell>
          <cell r="E106">
            <v>3.1021682692307699</v>
          </cell>
          <cell r="F106">
            <v>3.55956374643874</v>
          </cell>
          <cell r="G106">
            <v>3.8568509615384601</v>
          </cell>
          <cell r="H106">
            <v>4.0080192307692304</v>
          </cell>
        </row>
        <row r="107">
          <cell r="A107">
            <v>187</v>
          </cell>
          <cell r="B107" t="str">
            <v>Other Salaries</v>
          </cell>
          <cell r="C107">
            <v>0.48863942307692299</v>
          </cell>
          <cell r="D107">
            <v>7.9235576923076506E-2</v>
          </cell>
          <cell r="E107">
            <v>0.53513461538461504</v>
          </cell>
          <cell r="F107">
            <v>0.48079273504273501</v>
          </cell>
          <cell r="G107">
            <v>0.42601923076923098</v>
          </cell>
          <cell r="H107">
            <v>0.28177884615384602</v>
          </cell>
        </row>
        <row r="108">
          <cell r="A108">
            <v>189</v>
          </cell>
          <cell r="B108" t="str">
            <v>Other Salaries</v>
          </cell>
          <cell r="C108">
            <v>3.9314519230769198</v>
          </cell>
          <cell r="D108">
            <v>5.0501346153846196</v>
          </cell>
          <cell r="E108">
            <v>5.6426682692307697</v>
          </cell>
          <cell r="F108">
            <v>4.3786349715099702</v>
          </cell>
          <cell r="G108">
            <v>6.4343173076923099</v>
          </cell>
          <cell r="H108">
            <v>5.0614471153846203</v>
          </cell>
        </row>
        <row r="109">
          <cell r="A109">
            <v>192</v>
          </cell>
          <cell r="B109" t="str">
            <v>Other Salaries</v>
          </cell>
          <cell r="C109">
            <v>0</v>
          </cell>
          <cell r="D109">
            <v>0.87416346153846203</v>
          </cell>
          <cell r="E109">
            <v>0.31057692307692297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197</v>
          </cell>
          <cell r="B110" t="str">
            <v>Other Salaries</v>
          </cell>
          <cell r="C110">
            <v>1.0344567307692301</v>
          </cell>
          <cell r="D110">
            <v>1.0072163461538499</v>
          </cell>
          <cell r="E110">
            <v>0.732961538461538</v>
          </cell>
          <cell r="F110">
            <v>0.56376940883190896</v>
          </cell>
          <cell r="G110">
            <v>0.82710576923076895</v>
          </cell>
          <cell r="H110">
            <v>0.203081730769231</v>
          </cell>
        </row>
        <row r="111">
          <cell r="A111">
            <v>198</v>
          </cell>
          <cell r="B111" t="str">
            <v>Other Salaries</v>
          </cell>
          <cell r="C111">
            <v>0.764504807692308</v>
          </cell>
          <cell r="D111">
            <v>2.3054951923076898</v>
          </cell>
          <cell r="E111">
            <v>1.77514423076923</v>
          </cell>
          <cell r="F111">
            <v>1.66513977920228</v>
          </cell>
          <cell r="G111">
            <v>2.1105865384615399</v>
          </cell>
          <cell r="H111">
            <v>0.69366826923076896</v>
          </cell>
        </row>
      </sheetData>
      <sheetData sheetId="7"/>
      <sheetData sheetId="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OP</v>
          </cell>
          <cell r="F2">
            <v>235011.21</v>
          </cell>
          <cell r="G2">
            <v>155697.87</v>
          </cell>
          <cell r="H2">
            <v>125368.17</v>
          </cell>
          <cell r="I2">
            <v>128127.37</v>
          </cell>
          <cell r="J2">
            <v>56010.21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OP</v>
          </cell>
          <cell r="F3">
            <v>39436.99</v>
          </cell>
          <cell r="G3">
            <v>19514.55</v>
          </cell>
          <cell r="H3">
            <v>13960.24</v>
          </cell>
          <cell r="I3">
            <v>11187.17</v>
          </cell>
          <cell r="J3">
            <v>11294.56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OP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OP</v>
          </cell>
          <cell r="F5">
            <v>8597.42</v>
          </cell>
          <cell r="G5">
            <v>8498.57</v>
          </cell>
          <cell r="H5">
            <v>4627.76</v>
          </cell>
          <cell r="I5">
            <v>3900</v>
          </cell>
          <cell r="J5">
            <v>3203.39</v>
          </cell>
        </row>
        <row r="6">
          <cell r="A6">
            <v>6</v>
          </cell>
          <cell r="B6" t="str">
            <v>President</v>
          </cell>
          <cell r="C6" t="str">
            <v>President</v>
          </cell>
          <cell r="D6" t="str">
            <v>Equal Employment &amp; Affirmative Action</v>
          </cell>
          <cell r="E6" t="str">
            <v>OP</v>
          </cell>
          <cell r="G6">
            <v>4907.8500000000004</v>
          </cell>
          <cell r="H6">
            <v>16956.47</v>
          </cell>
          <cell r="I6">
            <v>6258.29</v>
          </cell>
          <cell r="J6">
            <v>4954.32</v>
          </cell>
        </row>
        <row r="7">
          <cell r="A7">
            <v>21</v>
          </cell>
          <cell r="B7" t="str">
            <v>Athletics</v>
          </cell>
          <cell r="C7" t="str">
            <v>Athletics-General</v>
          </cell>
          <cell r="D7" t="str">
            <v>Athletics - General, includes IT, training center, NCAA academic enhancement and compliance, insurance program, and GSA</v>
          </cell>
          <cell r="E7" t="str">
            <v>OP</v>
          </cell>
          <cell r="F7">
            <v>2466206.37</v>
          </cell>
          <cell r="G7">
            <v>2610960.4900000002</v>
          </cell>
          <cell r="H7">
            <v>2679822.15</v>
          </cell>
          <cell r="I7">
            <v>2675625.42</v>
          </cell>
          <cell r="J7">
            <v>2672024.02</v>
          </cell>
        </row>
        <row r="8">
          <cell r="A8">
            <v>25</v>
          </cell>
          <cell r="B8" t="str">
            <v>Information Technology</v>
          </cell>
          <cell r="C8" t="str">
            <v>Information Technology</v>
          </cell>
          <cell r="D8" t="str">
            <v>Helpdesk/Client Support Services</v>
          </cell>
          <cell r="E8" t="str">
            <v>OP</v>
          </cell>
          <cell r="I8">
            <v>-12</v>
          </cell>
        </row>
        <row r="9">
          <cell r="A9">
            <v>28</v>
          </cell>
          <cell r="B9" t="str">
            <v>Integrated Communications</v>
          </cell>
          <cell r="C9" t="str">
            <v>Integrated Communications</v>
          </cell>
          <cell r="D9" t="str">
            <v>Broadcast Media Center, includes administration, KUFM and Public TV</v>
          </cell>
          <cell r="E9" t="str">
            <v>OP</v>
          </cell>
          <cell r="F9">
            <v>24372.25</v>
          </cell>
          <cell r="G9">
            <v>2791.56</v>
          </cell>
          <cell r="H9">
            <v>6056.66</v>
          </cell>
          <cell r="I9">
            <v>209.75</v>
          </cell>
          <cell r="J9">
            <v>0</v>
          </cell>
        </row>
        <row r="10">
          <cell r="A10">
            <v>31</v>
          </cell>
          <cell r="B10" t="str">
            <v>Integrated Communications</v>
          </cell>
          <cell r="C10" t="str">
            <v>Integrated Communications</v>
          </cell>
          <cell r="D10" t="str">
            <v>Montanan</v>
          </cell>
          <cell r="E10" t="str">
            <v>OP</v>
          </cell>
          <cell r="F10">
            <v>190260</v>
          </cell>
          <cell r="G10">
            <v>173462.49</v>
          </cell>
          <cell r="H10">
            <v>151037.07999999999</v>
          </cell>
          <cell r="I10">
            <v>135087.38</v>
          </cell>
          <cell r="J10">
            <v>140871.93</v>
          </cell>
        </row>
        <row r="11">
          <cell r="A11">
            <v>32</v>
          </cell>
          <cell r="B11" t="str">
            <v>Integrated Communications</v>
          </cell>
          <cell r="C11" t="str">
            <v>Integrated Communications</v>
          </cell>
          <cell r="D11" t="str">
            <v>University Communications and University Relations Administration</v>
          </cell>
          <cell r="E11" t="str">
            <v>OP</v>
          </cell>
          <cell r="F11">
            <v>95610.71</v>
          </cell>
          <cell r="G11">
            <v>30841.56</v>
          </cell>
          <cell r="H11">
            <v>14326.26</v>
          </cell>
          <cell r="I11">
            <v>7853.66</v>
          </cell>
          <cell r="J11">
            <v>255.23</v>
          </cell>
        </row>
        <row r="12">
          <cell r="A12">
            <v>34</v>
          </cell>
          <cell r="B12" t="str">
            <v>Integrated Communications</v>
          </cell>
          <cell r="C12" t="str">
            <v>Integrated Communications</v>
          </cell>
          <cell r="D12" t="str">
            <v>Alumni Relations</v>
          </cell>
          <cell r="E12" t="str">
            <v>OP</v>
          </cell>
          <cell r="F12">
            <v>120942.39999999999</v>
          </cell>
          <cell r="G12">
            <v>43488.38</v>
          </cell>
          <cell r="H12">
            <v>72025.5</v>
          </cell>
          <cell r="I12">
            <v>33100.980000000003</v>
          </cell>
          <cell r="J12">
            <v>17882.55</v>
          </cell>
        </row>
        <row r="13">
          <cell r="A13">
            <v>35</v>
          </cell>
          <cell r="B13" t="str">
            <v>Integrated Communications</v>
          </cell>
          <cell r="C13" t="str">
            <v>Integrated Communications</v>
          </cell>
          <cell r="D13" t="str">
            <v>Marketing</v>
          </cell>
          <cell r="E13" t="str">
            <v>OP</v>
          </cell>
          <cell r="F13">
            <v>100184.96000000001</v>
          </cell>
          <cell r="G13">
            <v>166421.14000000001</v>
          </cell>
          <cell r="H13">
            <v>79488.66</v>
          </cell>
          <cell r="I13">
            <v>80556.53</v>
          </cell>
          <cell r="J13">
            <v>121813.85</v>
          </cell>
        </row>
        <row r="14">
          <cell r="A14">
            <v>36</v>
          </cell>
          <cell r="B14" t="str">
            <v>Integrated Communications</v>
          </cell>
          <cell r="C14" t="str">
            <v>Integrated Communications</v>
          </cell>
          <cell r="D14" t="str">
            <v>VP Integrated Communications Operations</v>
          </cell>
          <cell r="E14" t="str">
            <v>OP</v>
          </cell>
          <cell r="F14">
            <v>48194.37</v>
          </cell>
          <cell r="G14">
            <v>20878.169999999998</v>
          </cell>
          <cell r="H14">
            <v>6512.85</v>
          </cell>
          <cell r="I14">
            <v>6882.17</v>
          </cell>
          <cell r="J14">
            <v>6876.97</v>
          </cell>
        </row>
        <row r="15">
          <cell r="A15">
            <v>37</v>
          </cell>
          <cell r="B15" t="str">
            <v>A&amp;F</v>
          </cell>
          <cell r="C15" t="str">
            <v>A&amp;F Central</v>
          </cell>
          <cell r="D15" t="str">
            <v>VP Administration &amp; Finance, include Sustainability</v>
          </cell>
          <cell r="E15" t="str">
            <v>OP</v>
          </cell>
          <cell r="F15">
            <v>-9602.44</v>
          </cell>
          <cell r="G15">
            <v>22560.78</v>
          </cell>
          <cell r="H15">
            <v>-805.42000000000098</v>
          </cell>
          <cell r="I15">
            <v>11293.69</v>
          </cell>
          <cell r="J15">
            <v>12806.03</v>
          </cell>
        </row>
        <row r="16">
          <cell r="A16">
            <v>38</v>
          </cell>
          <cell r="B16" t="str">
            <v>A&amp;F</v>
          </cell>
          <cell r="C16" t="str">
            <v>A&amp;F Central</v>
          </cell>
          <cell r="D16" t="str">
            <v>Analysis Assess &amp; Data Integrity (University Data Office/Institutional Research)</v>
          </cell>
          <cell r="E16" t="str">
            <v>OP</v>
          </cell>
          <cell r="J16">
            <v>28832.17</v>
          </cell>
        </row>
        <row r="17">
          <cell r="A17">
            <v>39</v>
          </cell>
          <cell r="B17" t="str">
            <v>A&amp;F</v>
          </cell>
          <cell r="C17" t="str">
            <v>A&amp;F Central</v>
          </cell>
          <cell r="D17" t="str">
            <v>Budget Office (Fiscal Affairs and Budget)</v>
          </cell>
          <cell r="E17" t="str">
            <v>OP</v>
          </cell>
          <cell r="F17">
            <v>22838.97</v>
          </cell>
          <cell r="G17">
            <v>15944.93</v>
          </cell>
          <cell r="H17">
            <v>21412.32</v>
          </cell>
          <cell r="I17">
            <v>10588.25</v>
          </cell>
          <cell r="J17">
            <v>0</v>
          </cell>
        </row>
        <row r="18">
          <cell r="A18">
            <v>40</v>
          </cell>
          <cell r="B18" t="str">
            <v>A&amp;F</v>
          </cell>
          <cell r="C18" t="str">
            <v>A&amp;F Central</v>
          </cell>
          <cell r="D18" t="str">
            <v>A&amp;F Tech Team</v>
          </cell>
          <cell r="E18" t="str">
            <v>OP</v>
          </cell>
          <cell r="F18">
            <v>6730.58</v>
          </cell>
          <cell r="G18">
            <v>12638.3</v>
          </cell>
          <cell r="H18">
            <v>10361.790000000001</v>
          </cell>
          <cell r="I18">
            <v>4936.82</v>
          </cell>
          <cell r="J18">
            <v>5568.55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OP</v>
          </cell>
          <cell r="F19">
            <v>3985.84</v>
          </cell>
          <cell r="G19">
            <v>3797.48</v>
          </cell>
          <cell r="H19">
            <v>3109.62</v>
          </cell>
          <cell r="I19">
            <v>3300</v>
          </cell>
          <cell r="J19">
            <v>3220.67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OP</v>
          </cell>
          <cell r="F20">
            <v>284842</v>
          </cell>
          <cell r="G20">
            <v>288358.55</v>
          </cell>
          <cell r="H20">
            <v>275778.55</v>
          </cell>
          <cell r="I20">
            <v>219894.16</v>
          </cell>
          <cell r="J20">
            <v>82108.72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OP</v>
          </cell>
          <cell r="F21">
            <v>7543663.1200000001</v>
          </cell>
          <cell r="G21">
            <v>7345652.8700000001</v>
          </cell>
          <cell r="H21">
            <v>7179725.1600000001</v>
          </cell>
          <cell r="I21">
            <v>7026659.4299999997</v>
          </cell>
          <cell r="J21">
            <v>6795338.2699999996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OP</v>
          </cell>
          <cell r="F22">
            <v>150774</v>
          </cell>
          <cell r="G22">
            <v>69082.3</v>
          </cell>
          <cell r="H22">
            <v>83141.06</v>
          </cell>
          <cell r="I22">
            <v>52755.75</v>
          </cell>
          <cell r="J22">
            <v>43699.519999999997</v>
          </cell>
        </row>
        <row r="23">
          <cell r="A23">
            <v>59</v>
          </cell>
          <cell r="B23" t="str">
            <v>A&amp;F</v>
          </cell>
          <cell r="C23" t="str">
            <v>Human Resources</v>
          </cell>
          <cell r="D23" t="str">
            <v>Staff/Professional Development</v>
          </cell>
          <cell r="E23" t="str">
            <v>OP</v>
          </cell>
          <cell r="F23">
            <v>51562.89</v>
          </cell>
          <cell r="G23">
            <v>27013.74</v>
          </cell>
          <cell r="H23">
            <v>22002.35</v>
          </cell>
          <cell r="I23">
            <v>15842.12</v>
          </cell>
          <cell r="J23">
            <v>19568.75</v>
          </cell>
        </row>
        <row r="24">
          <cell r="A24">
            <v>60</v>
          </cell>
          <cell r="B24" t="str">
            <v>A&amp;F</v>
          </cell>
          <cell r="C24" t="str">
            <v>UMPD</v>
          </cell>
          <cell r="D24" t="str">
            <v>Police Units (K-9, Detective, Patrol, etc.)</v>
          </cell>
          <cell r="E24" t="str">
            <v>OP</v>
          </cell>
          <cell r="F24">
            <v>12049.35</v>
          </cell>
          <cell r="G24">
            <v>2771.91</v>
          </cell>
          <cell r="H24">
            <v>-979.84</v>
          </cell>
          <cell r="I24">
            <v>2541.15</v>
          </cell>
          <cell r="J24">
            <v>1239.0899999999999</v>
          </cell>
        </row>
        <row r="25">
          <cell r="A25">
            <v>64</v>
          </cell>
          <cell r="B25" t="str">
            <v>Enroll&amp;SA</v>
          </cell>
          <cell r="C25" t="str">
            <v>Enrollment</v>
          </cell>
          <cell r="D25" t="str">
            <v>Admissions Office/Enrollment Services</v>
          </cell>
          <cell r="E25" t="str">
            <v>OP</v>
          </cell>
          <cell r="F25">
            <v>1028537.05</v>
          </cell>
          <cell r="G25">
            <v>1208446.01</v>
          </cell>
          <cell r="H25">
            <v>1149137.54</v>
          </cell>
          <cell r="I25">
            <v>1177055.83</v>
          </cell>
          <cell r="J25">
            <v>1139909.6000000001</v>
          </cell>
        </row>
        <row r="26">
          <cell r="A26">
            <v>66</v>
          </cell>
          <cell r="B26" t="str">
            <v>Enroll&amp;SA</v>
          </cell>
          <cell r="C26" t="str">
            <v>Student Affairs</v>
          </cell>
          <cell r="D26" t="str">
            <v>VP for Enrollment and Student Affairs/Dean of Students</v>
          </cell>
          <cell r="E26" t="str">
            <v>OP</v>
          </cell>
          <cell r="F26">
            <v>80577.960000000006</v>
          </cell>
          <cell r="G26">
            <v>54462.05</v>
          </cell>
          <cell r="H26">
            <v>5649.34</v>
          </cell>
          <cell r="I26">
            <v>3.3</v>
          </cell>
          <cell r="J26">
            <v>1186.42</v>
          </cell>
        </row>
        <row r="27">
          <cell r="A27">
            <v>67</v>
          </cell>
          <cell r="B27" t="str">
            <v>Enroll&amp;SA</v>
          </cell>
          <cell r="C27" t="str">
            <v>Student Affairs</v>
          </cell>
          <cell r="D27" t="str">
            <v>Career Services</v>
          </cell>
          <cell r="E27" t="str">
            <v>OP</v>
          </cell>
          <cell r="F27">
            <v>9375.6299999999992</v>
          </cell>
          <cell r="G27">
            <v>0</v>
          </cell>
          <cell r="H27">
            <v>59</v>
          </cell>
          <cell r="I27">
            <v>39</v>
          </cell>
          <cell r="J27">
            <v>92</v>
          </cell>
        </row>
        <row r="28">
          <cell r="A28">
            <v>68</v>
          </cell>
          <cell r="B28" t="str">
            <v>Enroll&amp;SA</v>
          </cell>
          <cell r="C28" t="str">
            <v>Student Affairs</v>
          </cell>
          <cell r="D28" t="str">
            <v>Disability Services</v>
          </cell>
          <cell r="E28" t="str">
            <v>OP</v>
          </cell>
          <cell r="F28">
            <v>38729.300000000003</v>
          </cell>
          <cell r="G28">
            <v>46765.37</v>
          </cell>
          <cell r="H28">
            <v>26632.21</v>
          </cell>
          <cell r="I28">
            <v>55374.54</v>
          </cell>
          <cell r="J28">
            <v>37029.81</v>
          </cell>
        </row>
        <row r="29">
          <cell r="A29">
            <v>69</v>
          </cell>
          <cell r="B29" t="str">
            <v>Enroll&amp;SA</v>
          </cell>
          <cell r="C29" t="str">
            <v>Student Affairs</v>
          </cell>
          <cell r="D29" t="str">
            <v>Financial Aid</v>
          </cell>
          <cell r="E29" t="str">
            <v>OP</v>
          </cell>
          <cell r="F29">
            <v>79031.37</v>
          </cell>
          <cell r="G29">
            <v>61262.52</v>
          </cell>
          <cell r="H29">
            <v>51518.97</v>
          </cell>
          <cell r="I29">
            <v>48000.4</v>
          </cell>
          <cell r="J29">
            <v>46180.04</v>
          </cell>
        </row>
        <row r="30">
          <cell r="A30">
            <v>70</v>
          </cell>
          <cell r="B30" t="str">
            <v>Enroll&amp;SA</v>
          </cell>
          <cell r="C30" t="str">
            <v>Student Affairs</v>
          </cell>
          <cell r="D30" t="str">
            <v>Financial Aid/Tuition Waivers</v>
          </cell>
          <cell r="E30" t="str">
            <v>OP</v>
          </cell>
          <cell r="G30">
            <v>174324.25</v>
          </cell>
          <cell r="H30">
            <v>162250.79999999999</v>
          </cell>
          <cell r="I30">
            <v>169493.38</v>
          </cell>
          <cell r="J30">
            <v>0</v>
          </cell>
        </row>
        <row r="31">
          <cell r="A31">
            <v>71</v>
          </cell>
          <cell r="B31" t="str">
            <v>Enroll&amp;SA</v>
          </cell>
          <cell r="C31" t="str">
            <v>Student Affairs</v>
          </cell>
          <cell r="D31" t="str">
            <v>Veterans Education/Transition Services</v>
          </cell>
          <cell r="E31" t="str">
            <v>OP</v>
          </cell>
          <cell r="F31">
            <v>16864.91</v>
          </cell>
          <cell r="G31">
            <v>25384.41</v>
          </cell>
          <cell r="H31">
            <v>125401.76</v>
          </cell>
          <cell r="I31">
            <v>18004.560000000001</v>
          </cell>
          <cell r="J31">
            <v>12684.62</v>
          </cell>
        </row>
        <row r="32">
          <cell r="A32">
            <v>73</v>
          </cell>
          <cell r="B32" t="str">
            <v>Enroll&amp;SA</v>
          </cell>
          <cell r="C32" t="str">
            <v>Student Affairs</v>
          </cell>
          <cell r="D32" t="str">
            <v>American Indian Student Services</v>
          </cell>
          <cell r="E32" t="str">
            <v>OP</v>
          </cell>
          <cell r="F32">
            <v>13696.97</v>
          </cell>
          <cell r="G32">
            <v>13020.71</v>
          </cell>
          <cell r="H32">
            <v>20909.14</v>
          </cell>
          <cell r="I32">
            <v>10016.09</v>
          </cell>
          <cell r="J32">
            <v>21899.95</v>
          </cell>
        </row>
        <row r="33">
          <cell r="A33">
            <v>77</v>
          </cell>
          <cell r="B33" t="str">
            <v>Enroll&amp;SA</v>
          </cell>
          <cell r="C33" t="str">
            <v>Health Services</v>
          </cell>
          <cell r="D33" t="str">
            <v>Health Services, includes medical, dental, wellness, CAPS</v>
          </cell>
          <cell r="E33" t="str">
            <v>OP</v>
          </cell>
          <cell r="G33">
            <v>451.58</v>
          </cell>
          <cell r="H33">
            <v>0</v>
          </cell>
        </row>
        <row r="34">
          <cell r="A34">
            <v>78</v>
          </cell>
          <cell r="B34" t="str">
            <v>Enroll&amp;SA</v>
          </cell>
          <cell r="C34" t="str">
            <v>Residence Life</v>
          </cell>
          <cell r="D34" t="str">
            <v>Residence Life Admin, includes Housing and Griz Card</v>
          </cell>
          <cell r="E34" t="str">
            <v>OP</v>
          </cell>
          <cell r="G34">
            <v>9844.65</v>
          </cell>
          <cell r="H34">
            <v>0</v>
          </cell>
        </row>
        <row r="35">
          <cell r="A35">
            <v>80</v>
          </cell>
          <cell r="B35" t="str">
            <v>Research and Creative Scholarship</v>
          </cell>
          <cell r="C35" t="str">
            <v>Creative Scholarship</v>
          </cell>
          <cell r="D35" t="str">
            <v>Flathead Lake Biological Station</v>
          </cell>
          <cell r="E35" t="str">
            <v>OP</v>
          </cell>
          <cell r="F35">
            <v>141409.84</v>
          </cell>
          <cell r="G35">
            <v>122083.8</v>
          </cell>
          <cell r="H35">
            <v>136963.9</v>
          </cell>
          <cell r="I35">
            <v>123733.33</v>
          </cell>
          <cell r="J35">
            <v>189683.66</v>
          </cell>
        </row>
        <row r="36">
          <cell r="A36">
            <v>82</v>
          </cell>
          <cell r="B36" t="str">
            <v>Research and Creative Scholarship</v>
          </cell>
          <cell r="C36" t="str">
            <v>Creative Scholarship</v>
          </cell>
          <cell r="D36" t="str">
            <v>Bureau of Business and Econ Researc</v>
          </cell>
          <cell r="E36" t="str">
            <v>OP</v>
          </cell>
          <cell r="F36">
            <v>20072.25</v>
          </cell>
          <cell r="G36">
            <v>1855.16</v>
          </cell>
          <cell r="H36">
            <v>11761.56</v>
          </cell>
          <cell r="I36">
            <v>2925.46</v>
          </cell>
          <cell r="J36">
            <v>887.91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OP</v>
          </cell>
          <cell r="F37">
            <v>4162.91</v>
          </cell>
          <cell r="H37">
            <v>47.97</v>
          </cell>
          <cell r="I37">
            <v>188.72</v>
          </cell>
          <cell r="J37">
            <v>0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OP</v>
          </cell>
          <cell r="F38">
            <v>0</v>
          </cell>
          <cell r="G38">
            <v>11232.45</v>
          </cell>
          <cell r="H38">
            <v>11406.4</v>
          </cell>
          <cell r="I38">
            <v>23186.080000000002</v>
          </cell>
          <cell r="J38">
            <v>18172.27</v>
          </cell>
        </row>
        <row r="39">
          <cell r="A39">
            <v>91</v>
          </cell>
          <cell r="B39" t="str">
            <v>Research and Creative Scholarship</v>
          </cell>
          <cell r="C39" t="str">
            <v>Creative Scholarship</v>
          </cell>
          <cell r="D39" t="str">
            <v>ACCELERATE MT: IP/Tech Transfer, ACCELERATE MT, MonTEC, PTAC, SBDC, ILEAD, Launchpad, World Trade Center</v>
          </cell>
          <cell r="E39" t="str">
            <v>OP</v>
          </cell>
          <cell r="F39">
            <v>10000</v>
          </cell>
          <cell r="G39">
            <v>10000</v>
          </cell>
          <cell r="H39">
            <v>10010.379999999999</v>
          </cell>
          <cell r="I39">
            <v>0</v>
          </cell>
          <cell r="J39">
            <v>0</v>
          </cell>
        </row>
        <row r="40">
          <cell r="A40">
            <v>92</v>
          </cell>
          <cell r="B40" t="str">
            <v>Research and Creative Scholarship</v>
          </cell>
          <cell r="C40" t="str">
            <v>Creative Scholarship</v>
          </cell>
          <cell r="D40" t="str">
            <v>Graduate School</v>
          </cell>
          <cell r="E40" t="str">
            <v>OP</v>
          </cell>
          <cell r="F40">
            <v>67321.759999999995</v>
          </cell>
          <cell r="G40">
            <v>58696.5</v>
          </cell>
          <cell r="H40">
            <v>36393.71</v>
          </cell>
          <cell r="I40">
            <v>53743.35</v>
          </cell>
          <cell r="J40">
            <v>85370.45</v>
          </cell>
        </row>
        <row r="41">
          <cell r="A41">
            <v>94</v>
          </cell>
          <cell r="B41" t="str">
            <v>Research and Creative Scholarship</v>
          </cell>
          <cell r="C41" t="str">
            <v>Research</v>
          </cell>
          <cell r="D41" t="str">
            <v>Research Administration, includes Federal Relations</v>
          </cell>
          <cell r="E41" t="str">
            <v>OP</v>
          </cell>
          <cell r="F41">
            <v>1460694.62</v>
          </cell>
          <cell r="G41">
            <v>618791.62</v>
          </cell>
          <cell r="H41">
            <v>184926.04</v>
          </cell>
          <cell r="I41">
            <v>86553.16</v>
          </cell>
          <cell r="J41">
            <v>90780.73</v>
          </cell>
        </row>
        <row r="42">
          <cell r="A42">
            <v>95</v>
          </cell>
          <cell r="B42" t="str">
            <v>Research and Creative Scholarship</v>
          </cell>
          <cell r="C42" t="str">
            <v>Research</v>
          </cell>
          <cell r="D42" t="str">
            <v>Research Compliance, including Animal Care</v>
          </cell>
          <cell r="E42" t="str">
            <v>OP</v>
          </cell>
          <cell r="F42">
            <v>29162.67</v>
          </cell>
          <cell r="G42">
            <v>32492.23</v>
          </cell>
          <cell r="H42">
            <v>40371.21</v>
          </cell>
          <cell r="I42">
            <v>962.46</v>
          </cell>
          <cell r="J42">
            <v>0</v>
          </cell>
        </row>
        <row r="43">
          <cell r="A43">
            <v>97</v>
          </cell>
          <cell r="B43" t="str">
            <v>Research and Creative Scholarship</v>
          </cell>
          <cell r="C43" t="str">
            <v>Research</v>
          </cell>
          <cell r="D43" t="str">
            <v>Environmental Health and Risk Management</v>
          </cell>
          <cell r="E43" t="str">
            <v>OP</v>
          </cell>
          <cell r="F43">
            <v>31799.79</v>
          </cell>
          <cell r="G43">
            <v>35062.410000000003</v>
          </cell>
          <cell r="H43">
            <v>9308.81</v>
          </cell>
          <cell r="I43">
            <v>8312.6299999999992</v>
          </cell>
          <cell r="J43">
            <v>11108.69</v>
          </cell>
        </row>
        <row r="44">
          <cell r="A44">
            <v>98</v>
          </cell>
          <cell r="B44" t="str">
            <v>Research and Creative Scholarship</v>
          </cell>
          <cell r="C44" t="str">
            <v>Research</v>
          </cell>
          <cell r="D44" t="str">
            <v>Office of Sponsored Programs</v>
          </cell>
          <cell r="E44" t="str">
            <v>OP</v>
          </cell>
          <cell r="F44">
            <v>123375.71</v>
          </cell>
          <cell r="G44">
            <v>28199.88</v>
          </cell>
          <cell r="H44">
            <v>38086.050000000003</v>
          </cell>
          <cell r="I44">
            <v>26898</v>
          </cell>
          <cell r="J44">
            <v>48396.15</v>
          </cell>
        </row>
        <row r="45">
          <cell r="A45">
            <v>99</v>
          </cell>
          <cell r="B45" t="str">
            <v>Provost</v>
          </cell>
          <cell r="C45" t="str">
            <v>Coll of Education &amp; Human Sciences</v>
          </cell>
          <cell r="D45" t="str">
            <v>College of Education/Dean</v>
          </cell>
          <cell r="E45" t="str">
            <v>OP</v>
          </cell>
          <cell r="F45">
            <v>133854.15</v>
          </cell>
          <cell r="G45">
            <v>99435.67</v>
          </cell>
          <cell r="H45">
            <v>122496.78</v>
          </cell>
          <cell r="I45">
            <v>79829.8</v>
          </cell>
          <cell r="J45">
            <v>68975.100000000006</v>
          </cell>
        </row>
        <row r="46">
          <cell r="A46">
            <v>101</v>
          </cell>
          <cell r="B46" t="str">
            <v>Provost</v>
          </cell>
          <cell r="C46" t="str">
            <v>Coll of Education &amp; Human Sciences</v>
          </cell>
          <cell r="D46" t="str">
            <v>HHP - Activity Classes</v>
          </cell>
          <cell r="E46" t="str">
            <v>OP</v>
          </cell>
          <cell r="F46">
            <v>23768.799999999999</v>
          </cell>
          <cell r="G46">
            <v>17465.89</v>
          </cell>
          <cell r="H46">
            <v>16695.810000000001</v>
          </cell>
          <cell r="I46">
            <v>15561.19</v>
          </cell>
          <cell r="J46">
            <v>0</v>
          </cell>
        </row>
        <row r="47">
          <cell r="A47">
            <v>114</v>
          </cell>
          <cell r="B47" t="str">
            <v>Provost</v>
          </cell>
          <cell r="C47" t="str">
            <v>College Hlth Prof &amp; Biomedical Sci</v>
          </cell>
          <cell r="D47" t="str">
            <v>Neural Injury Center</v>
          </cell>
          <cell r="E47" t="str">
            <v>OP</v>
          </cell>
          <cell r="G47">
            <v>1053.27</v>
          </cell>
          <cell r="H47">
            <v>14231.32</v>
          </cell>
          <cell r="I47">
            <v>0</v>
          </cell>
        </row>
        <row r="48">
          <cell r="A48">
            <v>124</v>
          </cell>
          <cell r="B48" t="str">
            <v>Provost</v>
          </cell>
          <cell r="C48" t="str">
            <v>College of Forestry &amp; Conservation</v>
          </cell>
          <cell r="D48" t="str">
            <v>MFCES and Associated Properties</v>
          </cell>
          <cell r="E48" t="str">
            <v>OP</v>
          </cell>
          <cell r="F48">
            <v>277463.03999999998</v>
          </cell>
          <cell r="G48">
            <v>165712.44</v>
          </cell>
          <cell r="H48">
            <v>173454.83</v>
          </cell>
          <cell r="I48">
            <v>186688.82</v>
          </cell>
          <cell r="J48">
            <v>247516.75</v>
          </cell>
        </row>
        <row r="49">
          <cell r="A49">
            <v>126</v>
          </cell>
          <cell r="B49" t="str">
            <v>Provost</v>
          </cell>
          <cell r="C49" t="str">
            <v>College of Forestry &amp; Conservation</v>
          </cell>
          <cell r="D49" t="str">
            <v>National Center for Landscape Fire Analysis (Fire Center)</v>
          </cell>
          <cell r="E49" t="str">
            <v>OP</v>
          </cell>
          <cell r="I49">
            <v>43782.45</v>
          </cell>
          <cell r="J49">
            <v>444969.83</v>
          </cell>
        </row>
        <row r="50">
          <cell r="A50">
            <v>131</v>
          </cell>
          <cell r="B50" t="str">
            <v>Provost</v>
          </cell>
          <cell r="C50" t="str">
            <v>College of Humanities/Sciences</v>
          </cell>
          <cell r="D50" t="str">
            <v>Bio Science - UM Weed Control</v>
          </cell>
          <cell r="E50" t="str">
            <v>OP</v>
          </cell>
          <cell r="F50">
            <v>6098.13</v>
          </cell>
          <cell r="G50">
            <v>7006.3</v>
          </cell>
          <cell r="H50">
            <v>6148.06</v>
          </cell>
          <cell r="I50">
            <v>3389.66</v>
          </cell>
          <cell r="J50">
            <v>2237.2800000000002</v>
          </cell>
        </row>
        <row r="51">
          <cell r="A51">
            <v>134</v>
          </cell>
          <cell r="B51" t="str">
            <v>Provost</v>
          </cell>
          <cell r="C51" t="str">
            <v>College of Humanities/Sciences</v>
          </cell>
          <cell r="D51" t="str">
            <v>Division of Biological Sciences</v>
          </cell>
          <cell r="E51" t="str">
            <v>OP</v>
          </cell>
          <cell r="F51">
            <v>157012.25</v>
          </cell>
          <cell r="G51">
            <v>153425.25</v>
          </cell>
          <cell r="H51">
            <v>213025.97</v>
          </cell>
          <cell r="I51">
            <v>135870.35999999999</v>
          </cell>
          <cell r="J51">
            <v>68935.66</v>
          </cell>
        </row>
        <row r="52">
          <cell r="A52">
            <v>135</v>
          </cell>
          <cell r="B52" t="str">
            <v>Provost</v>
          </cell>
          <cell r="C52" t="str">
            <v>College of Humanities/Sciences</v>
          </cell>
          <cell r="D52" t="str">
            <v>Geosciences - Paleontology Center (2005)</v>
          </cell>
          <cell r="E52" t="str">
            <v>OP</v>
          </cell>
          <cell r="F52">
            <v>65353.48</v>
          </cell>
          <cell r="G52">
            <v>39319.24</v>
          </cell>
          <cell r="H52">
            <v>45422.98</v>
          </cell>
          <cell r="I52">
            <v>47654.33</v>
          </cell>
          <cell r="J52">
            <v>26496.27</v>
          </cell>
        </row>
        <row r="53">
          <cell r="A53">
            <v>137</v>
          </cell>
          <cell r="B53" t="str">
            <v>Provost</v>
          </cell>
          <cell r="C53" t="str">
            <v>College of Humanities/Sciences</v>
          </cell>
          <cell r="D53" t="str">
            <v>Humanities &amp; Sciences/Dean</v>
          </cell>
          <cell r="E53" t="str">
            <v>OP</v>
          </cell>
          <cell r="F53">
            <v>39772.58</v>
          </cell>
          <cell r="G53">
            <v>35401.279999999999</v>
          </cell>
          <cell r="H53">
            <v>85561.74</v>
          </cell>
          <cell r="I53">
            <v>215185.61</v>
          </cell>
          <cell r="J53">
            <v>29793.62</v>
          </cell>
        </row>
        <row r="54">
          <cell r="A54">
            <v>140</v>
          </cell>
          <cell r="B54" t="str">
            <v>Provost</v>
          </cell>
          <cell r="C54" t="str">
            <v>College of Humanities/Sciences</v>
          </cell>
          <cell r="D54" t="str">
            <v>Math Learning Center</v>
          </cell>
          <cell r="E54" t="str">
            <v>OP</v>
          </cell>
          <cell r="F54">
            <v>1154.75</v>
          </cell>
          <cell r="G54">
            <v>1755.64</v>
          </cell>
          <cell r="H54">
            <v>0</v>
          </cell>
          <cell r="I54">
            <v>71</v>
          </cell>
        </row>
        <row r="55">
          <cell r="A55">
            <v>144</v>
          </cell>
          <cell r="B55" t="str">
            <v>Provost</v>
          </cell>
          <cell r="C55" t="str">
            <v>College of Visual &amp; Performing Arts</v>
          </cell>
          <cell r="D55" t="str">
            <v>Dean-Visual/Performing Arts</v>
          </cell>
          <cell r="E55" t="str">
            <v>OP</v>
          </cell>
          <cell r="F55">
            <v>195962.33</v>
          </cell>
          <cell r="G55">
            <v>188377.85</v>
          </cell>
          <cell r="H55">
            <v>238571.35</v>
          </cell>
          <cell r="I55">
            <v>235308</v>
          </cell>
          <cell r="J55">
            <v>230871.45</v>
          </cell>
        </row>
        <row r="56">
          <cell r="A56">
            <v>146</v>
          </cell>
          <cell r="B56" t="str">
            <v>Provost</v>
          </cell>
          <cell r="C56" t="str">
            <v>College of Visual &amp; Performing Arts</v>
          </cell>
          <cell r="D56" t="str">
            <v>Marching Band</v>
          </cell>
          <cell r="E56" t="str">
            <v>OP</v>
          </cell>
          <cell r="F56">
            <v>28445</v>
          </cell>
          <cell r="G56">
            <v>27384.07</v>
          </cell>
          <cell r="H56">
            <v>25919.38</v>
          </cell>
          <cell r="I56">
            <v>25280.639999999999</v>
          </cell>
          <cell r="J56">
            <v>25545</v>
          </cell>
        </row>
        <row r="57">
          <cell r="A57">
            <v>147</v>
          </cell>
          <cell r="B57" t="str">
            <v>Provost</v>
          </cell>
          <cell r="C57" t="str">
            <v>College of Visual &amp; Performing Arts</v>
          </cell>
          <cell r="D57" t="str">
            <v>Montana Repertory Theatre</v>
          </cell>
          <cell r="E57" t="str">
            <v>OP</v>
          </cell>
          <cell r="F57">
            <v>8739.81</v>
          </cell>
          <cell r="G57">
            <v>2264</v>
          </cell>
          <cell r="H57">
            <v>2264</v>
          </cell>
          <cell r="I57">
            <v>1514</v>
          </cell>
        </row>
        <row r="58">
          <cell r="A58">
            <v>148</v>
          </cell>
          <cell r="B58" t="str">
            <v>Provost</v>
          </cell>
          <cell r="C58" t="str">
            <v>Honors College</v>
          </cell>
          <cell r="D58" t="str">
            <v>Davidson Honors College/Dean</v>
          </cell>
          <cell r="E58" t="str">
            <v>OP</v>
          </cell>
          <cell r="F58">
            <v>33635.81</v>
          </cell>
          <cell r="G58">
            <v>34119.839999999997</v>
          </cell>
          <cell r="H58">
            <v>24220.400000000001</v>
          </cell>
          <cell r="I58">
            <v>26185.81</v>
          </cell>
          <cell r="J58">
            <v>17303.43</v>
          </cell>
        </row>
        <row r="59">
          <cell r="A59">
            <v>149</v>
          </cell>
          <cell r="B59" t="str">
            <v>Provost</v>
          </cell>
          <cell r="C59" t="str">
            <v>School Extended &amp; Lifelong Learning</v>
          </cell>
          <cell r="D59" t="str">
            <v>Academic Program Facilitation</v>
          </cell>
          <cell r="E59" t="str">
            <v>OP</v>
          </cell>
          <cell r="F59">
            <v>151.4</v>
          </cell>
          <cell r="G59">
            <v>0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OP</v>
          </cell>
          <cell r="F60">
            <v>-3.6</v>
          </cell>
          <cell r="G60">
            <v>-27.24</v>
          </cell>
          <cell r="H60">
            <v>54</v>
          </cell>
        </row>
        <row r="61">
          <cell r="A61">
            <v>156</v>
          </cell>
          <cell r="B61" t="str">
            <v>Provost</v>
          </cell>
          <cell r="C61" t="str">
            <v>School Extended &amp; Lifelong Learning</v>
          </cell>
          <cell r="D61" t="str">
            <v>UM On-Line</v>
          </cell>
          <cell r="E61" t="str">
            <v>OP</v>
          </cell>
          <cell r="F61">
            <v>-3840</v>
          </cell>
          <cell r="G61">
            <v>0</v>
          </cell>
        </row>
        <row r="62">
          <cell r="A62">
            <v>157</v>
          </cell>
          <cell r="B62" t="str">
            <v>Provost</v>
          </cell>
          <cell r="C62" t="str">
            <v>Mansfield Library</v>
          </cell>
          <cell r="D62" t="str">
            <v>Mansfield Library Administration</v>
          </cell>
          <cell r="E62" t="str">
            <v>OP</v>
          </cell>
          <cell r="F62">
            <v>5157553.83</v>
          </cell>
          <cell r="G62">
            <v>4801970.3600000003</v>
          </cell>
          <cell r="H62">
            <v>4576897.0999999996</v>
          </cell>
          <cell r="I62">
            <v>4621705.3499999996</v>
          </cell>
          <cell r="J62">
            <v>4215752.2300000004</v>
          </cell>
        </row>
        <row r="63">
          <cell r="A63">
            <v>163</v>
          </cell>
          <cell r="B63" t="str">
            <v>Provost</v>
          </cell>
          <cell r="C63" t="str">
            <v>School of Business</v>
          </cell>
          <cell r="D63" t="str">
            <v>School of Business/Dean</v>
          </cell>
          <cell r="E63" t="str">
            <v>OP</v>
          </cell>
          <cell r="F63">
            <v>91128.35</v>
          </cell>
          <cell r="G63">
            <v>86316.56</v>
          </cell>
          <cell r="H63">
            <v>74344.55</v>
          </cell>
          <cell r="I63">
            <v>69808.990000000005</v>
          </cell>
          <cell r="J63">
            <v>78701.17</v>
          </cell>
        </row>
        <row r="64">
          <cell r="A64">
            <v>164</v>
          </cell>
          <cell r="B64" t="str">
            <v>Provost</v>
          </cell>
          <cell r="C64" t="str">
            <v>School of Journalism</v>
          </cell>
          <cell r="D64" t="str">
            <v>School of Journalism/Dean</v>
          </cell>
          <cell r="E64" t="str">
            <v>OP</v>
          </cell>
          <cell r="F64">
            <v>93903.83</v>
          </cell>
          <cell r="G64">
            <v>94761.91</v>
          </cell>
          <cell r="H64">
            <v>72414.509999999995</v>
          </cell>
          <cell r="I64">
            <v>72165.13</v>
          </cell>
          <cell r="J64">
            <v>41581.870000000003</v>
          </cell>
        </row>
        <row r="65">
          <cell r="A65">
            <v>166</v>
          </cell>
          <cell r="B65" t="str">
            <v>Provost</v>
          </cell>
          <cell r="C65" t="str">
            <v>School of Law &amp; Law Library</v>
          </cell>
          <cell r="D65" t="str">
            <v>Law Library</v>
          </cell>
          <cell r="E65" t="str">
            <v>OP</v>
          </cell>
          <cell r="F65">
            <v>865637.84</v>
          </cell>
          <cell r="G65">
            <v>779740.06</v>
          </cell>
          <cell r="H65">
            <v>876580.63</v>
          </cell>
          <cell r="I65">
            <v>747929.8</v>
          </cell>
          <cell r="J65">
            <v>675536.47</v>
          </cell>
        </row>
        <row r="66">
          <cell r="A66">
            <v>167</v>
          </cell>
          <cell r="B66" t="str">
            <v>Provost</v>
          </cell>
          <cell r="C66" t="str">
            <v>School of Law &amp; Law Library</v>
          </cell>
          <cell r="D66" t="str">
            <v>School of Law/Dean</v>
          </cell>
          <cell r="E66" t="str">
            <v>OP</v>
          </cell>
          <cell r="F66">
            <v>448199.45</v>
          </cell>
          <cell r="G66">
            <v>497637.45</v>
          </cell>
          <cell r="H66">
            <v>586142.61</v>
          </cell>
          <cell r="I66">
            <v>431935.23</v>
          </cell>
          <cell r="J66">
            <v>342062.04</v>
          </cell>
        </row>
        <row r="67">
          <cell r="A67">
            <v>168</v>
          </cell>
          <cell r="B67" t="str">
            <v>Provost</v>
          </cell>
          <cell r="C67" t="str">
            <v>Missoula College</v>
          </cell>
          <cell r="D67" t="str">
            <v>Missoula College/Dean</v>
          </cell>
          <cell r="E67" t="str">
            <v>OP</v>
          </cell>
          <cell r="F67">
            <v>24910.080000000002</v>
          </cell>
          <cell r="G67">
            <v>42508.160000000003</v>
          </cell>
          <cell r="H67">
            <v>42915.96</v>
          </cell>
          <cell r="I67">
            <v>8874.61</v>
          </cell>
          <cell r="J67">
            <v>11106.72</v>
          </cell>
        </row>
        <row r="68">
          <cell r="A68">
            <v>172</v>
          </cell>
          <cell r="B68" t="str">
            <v>Provost</v>
          </cell>
          <cell r="C68" t="str">
            <v>Missoula College</v>
          </cell>
          <cell r="D68" t="str">
            <v>Outreach Department</v>
          </cell>
          <cell r="E68" t="str">
            <v>OP</v>
          </cell>
          <cell r="F68">
            <v>420.05</v>
          </cell>
          <cell r="G68">
            <v>2345.08</v>
          </cell>
          <cell r="H68">
            <v>835.51</v>
          </cell>
          <cell r="I68">
            <v>608.02</v>
          </cell>
          <cell r="J68">
            <v>810.05</v>
          </cell>
        </row>
        <row r="69">
          <cell r="A69">
            <v>173</v>
          </cell>
          <cell r="B69" t="str">
            <v>Provost</v>
          </cell>
          <cell r="C69" t="str">
            <v>Bitterroot College</v>
          </cell>
          <cell r="D69" t="str">
            <v>Bitterroot College</v>
          </cell>
          <cell r="E69" t="str">
            <v>OP</v>
          </cell>
          <cell r="F69">
            <v>101396.6</v>
          </cell>
          <cell r="G69">
            <v>107343.8</v>
          </cell>
          <cell r="H69">
            <v>153374.26</v>
          </cell>
          <cell r="I69">
            <v>115689.41</v>
          </cell>
          <cell r="J69">
            <v>120871.14</v>
          </cell>
        </row>
        <row r="70">
          <cell r="A70">
            <v>174</v>
          </cell>
          <cell r="B70" t="str">
            <v>Provost</v>
          </cell>
          <cell r="C70" t="str">
            <v>Academic Enrichment</v>
          </cell>
          <cell r="D70" t="str">
            <v>Academic Enrichment</v>
          </cell>
          <cell r="E70" t="str">
            <v>OP</v>
          </cell>
          <cell r="G70">
            <v>150</v>
          </cell>
          <cell r="I70">
            <v>24566</v>
          </cell>
        </row>
        <row r="71">
          <cell r="A71">
            <v>175</v>
          </cell>
          <cell r="B71" t="str">
            <v>Provost</v>
          </cell>
          <cell r="C71" t="str">
            <v>Civic Engagement</v>
          </cell>
          <cell r="D71" t="str">
            <v>Civic Engagement</v>
          </cell>
          <cell r="E71" t="str">
            <v>OP</v>
          </cell>
          <cell r="J71">
            <v>1419.32</v>
          </cell>
        </row>
        <row r="72">
          <cell r="A72">
            <v>176</v>
          </cell>
          <cell r="B72" t="str">
            <v>Provost</v>
          </cell>
          <cell r="C72" t="str">
            <v>Internship Services</v>
          </cell>
          <cell r="D72" t="str">
            <v>Internship Services</v>
          </cell>
          <cell r="E72" t="str">
            <v>OP</v>
          </cell>
          <cell r="F72">
            <v>0</v>
          </cell>
          <cell r="G72">
            <v>0</v>
          </cell>
          <cell r="H72">
            <v>1134.5</v>
          </cell>
          <cell r="I72">
            <v>1064.6400000000001</v>
          </cell>
          <cell r="J72">
            <v>0</v>
          </cell>
        </row>
        <row r="73">
          <cell r="A73">
            <v>177</v>
          </cell>
          <cell r="B73" t="str">
            <v>Provost</v>
          </cell>
          <cell r="C73" t="str">
            <v>Campus Writing Center</v>
          </cell>
          <cell r="D73" t="str">
            <v>Campus Writing Center</v>
          </cell>
          <cell r="E73" t="str">
            <v>OP</v>
          </cell>
          <cell r="F73">
            <v>9679.23</v>
          </cell>
          <cell r="G73">
            <v>7192.01</v>
          </cell>
          <cell r="H73">
            <v>3961.92</v>
          </cell>
          <cell r="I73">
            <v>3457.66</v>
          </cell>
          <cell r="J73">
            <v>3907.44</v>
          </cell>
        </row>
        <row r="74">
          <cell r="A74">
            <v>180</v>
          </cell>
          <cell r="B74" t="str">
            <v>Provost</v>
          </cell>
          <cell r="C74" t="str">
            <v>Student Success</v>
          </cell>
          <cell r="D74" t="str">
            <v>Student Success</v>
          </cell>
          <cell r="E74" t="str">
            <v>OP</v>
          </cell>
          <cell r="F74">
            <v>17633.53</v>
          </cell>
          <cell r="G74">
            <v>14272.5</v>
          </cell>
          <cell r="H74">
            <v>3957.66</v>
          </cell>
          <cell r="I74">
            <v>19809.66</v>
          </cell>
          <cell r="J74">
            <v>9056.11</v>
          </cell>
        </row>
        <row r="75">
          <cell r="A75">
            <v>182</v>
          </cell>
          <cell r="B75" t="str">
            <v>Provost</v>
          </cell>
          <cell r="C75" t="str">
            <v>Undergraduate Advising Center</v>
          </cell>
          <cell r="D75" t="str">
            <v>Undergraduate Advising Center</v>
          </cell>
          <cell r="E75" t="str">
            <v>OP</v>
          </cell>
          <cell r="F75">
            <v>19920.16</v>
          </cell>
          <cell r="G75">
            <v>25208.29</v>
          </cell>
          <cell r="H75">
            <v>40230.33</v>
          </cell>
          <cell r="I75">
            <v>27323.7</v>
          </cell>
          <cell r="J75">
            <v>19620.98</v>
          </cell>
        </row>
        <row r="76">
          <cell r="A76">
            <v>186</v>
          </cell>
          <cell r="B76" t="str">
            <v>Provost</v>
          </cell>
          <cell r="C76" t="str">
            <v>Global Engagement Office</v>
          </cell>
          <cell r="D76" t="str">
            <v>Global Engagement Office Administration</v>
          </cell>
          <cell r="E76" t="str">
            <v>OP</v>
          </cell>
          <cell r="F76">
            <v>17221.669999999998</v>
          </cell>
          <cell r="G76">
            <v>37591.33</v>
          </cell>
          <cell r="H76">
            <v>60535.03</v>
          </cell>
          <cell r="I76">
            <v>15838.76</v>
          </cell>
          <cell r="J76">
            <v>85767.5</v>
          </cell>
        </row>
        <row r="77">
          <cell r="A77">
            <v>187</v>
          </cell>
          <cell r="B77" t="str">
            <v>Provost</v>
          </cell>
          <cell r="C77" t="str">
            <v>International Students and Scholars</v>
          </cell>
          <cell r="D77" t="str">
            <v>International Students and Scholars</v>
          </cell>
          <cell r="E77" t="str">
            <v>OP</v>
          </cell>
          <cell r="F77">
            <v>19290.810000000001</v>
          </cell>
          <cell r="G77">
            <v>12335.18</v>
          </cell>
          <cell r="H77">
            <v>14819.33</v>
          </cell>
          <cell r="I77">
            <v>78.78</v>
          </cell>
          <cell r="J77">
            <v>0</v>
          </cell>
        </row>
        <row r="78">
          <cell r="A78">
            <v>189</v>
          </cell>
          <cell r="B78" t="str">
            <v>Provost</v>
          </cell>
          <cell r="C78" t="str">
            <v>Mansfield Center Administration</v>
          </cell>
          <cell r="D78" t="str">
            <v>Mansfield Center Administration</v>
          </cell>
          <cell r="E78" t="str">
            <v>OP</v>
          </cell>
          <cell r="I78">
            <v>11015.98</v>
          </cell>
          <cell r="J78">
            <v>607.54999999999995</v>
          </cell>
        </row>
        <row r="79">
          <cell r="A79">
            <v>193</v>
          </cell>
          <cell r="B79" t="str">
            <v>Provost</v>
          </cell>
          <cell r="C79" t="str">
            <v>Faculty Development Office</v>
          </cell>
          <cell r="D79" t="str">
            <v>Faculty Development Office</v>
          </cell>
          <cell r="E79" t="str">
            <v>OP</v>
          </cell>
          <cell r="F79">
            <v>3744.26</v>
          </cell>
          <cell r="G79">
            <v>3216.06</v>
          </cell>
          <cell r="H79">
            <v>3025.35</v>
          </cell>
          <cell r="I79">
            <v>5820</v>
          </cell>
          <cell r="J79">
            <v>5894.79</v>
          </cell>
        </row>
        <row r="80">
          <cell r="A80">
            <v>194</v>
          </cell>
          <cell r="B80" t="str">
            <v>Provost</v>
          </cell>
          <cell r="C80" t="str">
            <v>Faculty Senate</v>
          </cell>
          <cell r="D80" t="str">
            <v>Faculty Senate</v>
          </cell>
          <cell r="E80" t="str">
            <v>OP</v>
          </cell>
          <cell r="F80">
            <v>4675.95</v>
          </cell>
          <cell r="G80">
            <v>4792.04</v>
          </cell>
          <cell r="H80">
            <v>4464.07</v>
          </cell>
          <cell r="I80">
            <v>4602.67</v>
          </cell>
          <cell r="J80">
            <v>4715.33</v>
          </cell>
        </row>
        <row r="81">
          <cell r="A81">
            <v>197</v>
          </cell>
          <cell r="B81" t="str">
            <v>Provost</v>
          </cell>
          <cell r="C81" t="str">
            <v>Montana Museum of Art &amp; Culture</v>
          </cell>
          <cell r="D81" t="str">
            <v>Montana Museum of Art &amp; Culture</v>
          </cell>
          <cell r="E81" t="str">
            <v>OP</v>
          </cell>
          <cell r="F81">
            <v>586</v>
          </cell>
          <cell r="G81">
            <v>1353</v>
          </cell>
          <cell r="H81">
            <v>100</v>
          </cell>
          <cell r="I81">
            <v>889.5</v>
          </cell>
          <cell r="J81">
            <v>29</v>
          </cell>
        </row>
        <row r="82">
          <cell r="A82">
            <v>198</v>
          </cell>
          <cell r="B82" t="str">
            <v>Provost</v>
          </cell>
          <cell r="C82" t="str">
            <v>Provost Office</v>
          </cell>
          <cell r="D82" t="str">
            <v>Provost Office</v>
          </cell>
          <cell r="E82" t="str">
            <v>OP</v>
          </cell>
          <cell r="F82">
            <v>283065.23</v>
          </cell>
          <cell r="G82">
            <v>177555.55</v>
          </cell>
          <cell r="H82">
            <v>215339.44</v>
          </cell>
          <cell r="I82">
            <v>139284.01999999999</v>
          </cell>
          <cell r="J82">
            <v>346807.05</v>
          </cell>
        </row>
        <row r="83">
          <cell r="A83">
            <v>199</v>
          </cell>
          <cell r="B83" t="str">
            <v>Provost</v>
          </cell>
          <cell r="C83" t="str">
            <v>Registrars Office</v>
          </cell>
          <cell r="D83" t="str">
            <v>Registrars Office</v>
          </cell>
          <cell r="E83" t="str">
            <v>OP</v>
          </cell>
          <cell r="F83">
            <v>69243.02</v>
          </cell>
          <cell r="G83">
            <v>70670.850000000006</v>
          </cell>
          <cell r="H83">
            <v>27037.68</v>
          </cell>
          <cell r="I83">
            <v>166.8</v>
          </cell>
          <cell r="J83">
            <v>6</v>
          </cell>
        </row>
      </sheetData>
      <sheetData sheetId="9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PERS</v>
          </cell>
          <cell r="F2">
            <v>824834.14</v>
          </cell>
          <cell r="G2">
            <v>635244.43000000005</v>
          </cell>
          <cell r="H2">
            <v>562737.27</v>
          </cell>
          <cell r="I2">
            <v>572236.18000000005</v>
          </cell>
          <cell r="J2">
            <v>943247.91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PERS</v>
          </cell>
          <cell r="F3">
            <v>282760.03000000003</v>
          </cell>
          <cell r="G3">
            <v>335665.93</v>
          </cell>
          <cell r="H3">
            <v>342451.17</v>
          </cell>
          <cell r="I3">
            <v>380251.67</v>
          </cell>
          <cell r="J3">
            <v>346095.73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PERS</v>
          </cell>
          <cell r="F4">
            <v>28158.36</v>
          </cell>
          <cell r="G4">
            <v>29148.43</v>
          </cell>
          <cell r="H4">
            <v>27591.93</v>
          </cell>
          <cell r="I4">
            <v>0</v>
          </cell>
        </row>
        <row r="5">
          <cell r="A5">
            <v>6</v>
          </cell>
          <cell r="B5" t="str">
            <v>President</v>
          </cell>
          <cell r="C5" t="str">
            <v>President</v>
          </cell>
          <cell r="D5" t="str">
            <v>Equal Employment &amp; Affirmative Action</v>
          </cell>
          <cell r="E5" t="str">
            <v>PERS</v>
          </cell>
          <cell r="G5">
            <v>204158.65</v>
          </cell>
          <cell r="H5">
            <v>212374.24</v>
          </cell>
          <cell r="I5">
            <v>220784.16</v>
          </cell>
          <cell r="J5">
            <v>223893.77</v>
          </cell>
        </row>
        <row r="6">
          <cell r="A6">
            <v>21</v>
          </cell>
          <cell r="B6" t="str">
            <v>Athletics</v>
          </cell>
          <cell r="C6" t="str">
            <v>Athletics-General</v>
          </cell>
          <cell r="D6" t="str">
            <v>Athletics - General, includes IT, training center, NCAA academic enhancement and compliance, insurance program, and GSA</v>
          </cell>
          <cell r="E6" t="str">
            <v>PERS</v>
          </cell>
          <cell r="F6">
            <v>3865868.17</v>
          </cell>
          <cell r="G6">
            <v>3799394.44</v>
          </cell>
          <cell r="H6">
            <v>3722415.21</v>
          </cell>
          <cell r="I6">
            <v>3549498.51</v>
          </cell>
          <cell r="J6">
            <v>3664783.07</v>
          </cell>
        </row>
        <row r="7">
          <cell r="A7">
            <v>25</v>
          </cell>
          <cell r="B7" t="str">
            <v>Information Technology</v>
          </cell>
          <cell r="C7" t="str">
            <v>Information Technology</v>
          </cell>
          <cell r="D7" t="str">
            <v>Helpdesk/Client Support Services</v>
          </cell>
          <cell r="E7" t="str">
            <v>PERS</v>
          </cell>
          <cell r="F7">
            <v>384239.05</v>
          </cell>
          <cell r="G7">
            <v>402898.68</v>
          </cell>
          <cell r="H7">
            <v>366723.24</v>
          </cell>
          <cell r="I7">
            <v>405459.88</v>
          </cell>
          <cell r="J7">
            <v>527</v>
          </cell>
        </row>
        <row r="8">
          <cell r="A8">
            <v>28</v>
          </cell>
          <cell r="B8" t="str">
            <v>Integrated Communications</v>
          </cell>
          <cell r="C8" t="str">
            <v>Integrated Communications</v>
          </cell>
          <cell r="D8" t="str">
            <v>Broadcast Media Center, includes administration, KUFM and Public TV</v>
          </cell>
          <cell r="E8" t="str">
            <v>PERS</v>
          </cell>
          <cell r="F8">
            <v>831288.1</v>
          </cell>
          <cell r="G8">
            <v>894875.9</v>
          </cell>
          <cell r="H8">
            <v>846685.51</v>
          </cell>
          <cell r="I8">
            <v>835661.9</v>
          </cell>
          <cell r="J8">
            <v>830910.67</v>
          </cell>
        </row>
        <row r="9">
          <cell r="A9">
            <v>31</v>
          </cell>
          <cell r="B9" t="str">
            <v>Integrated Communications</v>
          </cell>
          <cell r="C9" t="str">
            <v>Integrated Communications</v>
          </cell>
          <cell r="D9" t="str">
            <v>Montanan</v>
          </cell>
          <cell r="E9" t="str">
            <v>PERS</v>
          </cell>
          <cell r="F9">
            <v>2176.0300000000002</v>
          </cell>
          <cell r="G9">
            <v>3589.42</v>
          </cell>
          <cell r="H9">
            <v>1306.44</v>
          </cell>
          <cell r="J9">
            <v>2807.63</v>
          </cell>
        </row>
        <row r="10">
          <cell r="A10">
            <v>32</v>
          </cell>
          <cell r="B10" t="str">
            <v>Integrated Communications</v>
          </cell>
          <cell r="C10" t="str">
            <v>Integrated Communications</v>
          </cell>
          <cell r="D10" t="str">
            <v>University Communications and University Relations Administration</v>
          </cell>
          <cell r="E10" t="str">
            <v>PERS</v>
          </cell>
          <cell r="F10">
            <v>439114.23</v>
          </cell>
          <cell r="G10">
            <v>532555.09</v>
          </cell>
          <cell r="H10">
            <v>554716.72</v>
          </cell>
          <cell r="I10">
            <v>513058.9</v>
          </cell>
          <cell r="J10">
            <v>538029.28</v>
          </cell>
        </row>
        <row r="11">
          <cell r="A11">
            <v>34</v>
          </cell>
          <cell r="B11" t="str">
            <v>Integrated Communications</v>
          </cell>
          <cell r="C11" t="str">
            <v>Integrated Communications</v>
          </cell>
          <cell r="D11" t="str">
            <v>Alumni Relations</v>
          </cell>
          <cell r="E11" t="str">
            <v>PERS</v>
          </cell>
          <cell r="F11">
            <v>480277.77</v>
          </cell>
          <cell r="G11">
            <v>493086.2</v>
          </cell>
          <cell r="H11">
            <v>517728.26</v>
          </cell>
          <cell r="I11">
            <v>508518.93</v>
          </cell>
          <cell r="J11">
            <v>653751.93000000005</v>
          </cell>
        </row>
        <row r="12">
          <cell r="A12">
            <v>35</v>
          </cell>
          <cell r="B12" t="str">
            <v>Integrated Communications</v>
          </cell>
          <cell r="C12" t="str">
            <v>Integrated Communications</v>
          </cell>
          <cell r="D12" t="str">
            <v>Marketing</v>
          </cell>
          <cell r="E12" t="str">
            <v>PERS</v>
          </cell>
          <cell r="G12">
            <v>6465.66</v>
          </cell>
          <cell r="H12">
            <v>10402.64</v>
          </cell>
          <cell r="I12">
            <v>3257.29</v>
          </cell>
          <cell r="J12">
            <v>4113.22</v>
          </cell>
        </row>
        <row r="13">
          <cell r="A13">
            <v>36</v>
          </cell>
          <cell r="B13" t="str">
            <v>Integrated Communications</v>
          </cell>
          <cell r="C13" t="str">
            <v>Integrated Communications</v>
          </cell>
          <cell r="D13" t="str">
            <v>VP Integrated Communications Operations</v>
          </cell>
          <cell r="E13" t="str">
            <v>PERS</v>
          </cell>
          <cell r="F13">
            <v>357579.24</v>
          </cell>
          <cell r="G13">
            <v>238289.36</v>
          </cell>
          <cell r="H13">
            <v>326439.17</v>
          </cell>
          <cell r="I13">
            <v>358166.4</v>
          </cell>
          <cell r="J13">
            <v>331580.31</v>
          </cell>
        </row>
        <row r="14">
          <cell r="A14">
            <v>37</v>
          </cell>
          <cell r="B14" t="str">
            <v>A&amp;F</v>
          </cell>
          <cell r="C14" t="str">
            <v>A&amp;F Central</v>
          </cell>
          <cell r="D14" t="str">
            <v>VP Administration &amp; Finance, include Sustainability</v>
          </cell>
          <cell r="E14" t="str">
            <v>PERS</v>
          </cell>
          <cell r="F14">
            <v>498632.42</v>
          </cell>
          <cell r="G14">
            <v>487913.37</v>
          </cell>
          <cell r="H14">
            <v>508833.71</v>
          </cell>
          <cell r="I14">
            <v>532083.41</v>
          </cell>
          <cell r="J14">
            <v>462728.71</v>
          </cell>
        </row>
        <row r="15">
          <cell r="A15">
            <v>38</v>
          </cell>
          <cell r="B15" t="str">
            <v>A&amp;F</v>
          </cell>
          <cell r="C15" t="str">
            <v>A&amp;F Central</v>
          </cell>
          <cell r="D15" t="str">
            <v>Analysis Assess &amp; Data Integrity (University Data Office/Institutional Research)</v>
          </cell>
          <cell r="E15" t="str">
            <v>PERS</v>
          </cell>
          <cell r="J15">
            <v>393851.84</v>
          </cell>
        </row>
        <row r="16">
          <cell r="A16">
            <v>39</v>
          </cell>
          <cell r="B16" t="str">
            <v>A&amp;F</v>
          </cell>
          <cell r="C16" t="str">
            <v>A&amp;F Central</v>
          </cell>
          <cell r="D16" t="str">
            <v>Budget Office (Fiscal Affairs and Budget)</v>
          </cell>
          <cell r="E16" t="str">
            <v>PERS</v>
          </cell>
          <cell r="F16">
            <v>781765.35</v>
          </cell>
          <cell r="G16">
            <v>750799.26</v>
          </cell>
          <cell r="H16">
            <v>788229.7</v>
          </cell>
          <cell r="I16">
            <v>688595.29</v>
          </cell>
          <cell r="J16">
            <v>5797</v>
          </cell>
        </row>
        <row r="17">
          <cell r="A17">
            <v>40</v>
          </cell>
          <cell r="B17" t="str">
            <v>A&amp;F</v>
          </cell>
          <cell r="C17" t="str">
            <v>A&amp;F Central</v>
          </cell>
          <cell r="D17" t="str">
            <v>A&amp;F Tech Team</v>
          </cell>
          <cell r="E17" t="str">
            <v>PERS</v>
          </cell>
          <cell r="F17">
            <v>379442.34</v>
          </cell>
          <cell r="G17">
            <v>328666.36</v>
          </cell>
          <cell r="H17">
            <v>284159.49</v>
          </cell>
          <cell r="I17">
            <v>298132.2</v>
          </cell>
          <cell r="J17">
            <v>355738.58</v>
          </cell>
        </row>
        <row r="18">
          <cell r="A18">
            <v>41</v>
          </cell>
          <cell r="B18" t="str">
            <v>A&amp;F</v>
          </cell>
          <cell r="C18" t="str">
            <v>A&amp;F Central</v>
          </cell>
          <cell r="D18" t="str">
            <v>Staff Senate</v>
          </cell>
          <cell r="E18" t="str">
            <v>PERS</v>
          </cell>
          <cell r="F18">
            <v>21651.52</v>
          </cell>
          <cell r="G18">
            <v>23131.119999999999</v>
          </cell>
          <cell r="H18">
            <v>25184.14</v>
          </cell>
          <cell r="I18">
            <v>25051.25</v>
          </cell>
          <cell r="J18">
            <v>27793.09</v>
          </cell>
        </row>
        <row r="19">
          <cell r="A19">
            <v>43</v>
          </cell>
          <cell r="B19" t="str">
            <v>A&amp;F</v>
          </cell>
          <cell r="C19" t="str">
            <v>Business Services</v>
          </cell>
          <cell r="D19" t="str">
            <v>Business Services</v>
          </cell>
          <cell r="E19" t="str">
            <v>PERS</v>
          </cell>
          <cell r="F19">
            <v>2160286.5699999998</v>
          </cell>
          <cell r="G19">
            <v>2048565.51</v>
          </cell>
          <cell r="H19">
            <v>1973402.42</v>
          </cell>
          <cell r="I19">
            <v>1897170.89</v>
          </cell>
          <cell r="J19">
            <v>2150941.65</v>
          </cell>
        </row>
        <row r="20">
          <cell r="A20">
            <v>51</v>
          </cell>
          <cell r="B20" t="str">
            <v>A&amp;F</v>
          </cell>
          <cell r="C20" t="str">
            <v>Facilities Services</v>
          </cell>
          <cell r="D20" t="str">
            <v>Facilities Services</v>
          </cell>
          <cell r="E20" t="str">
            <v>PERS</v>
          </cell>
          <cell r="F20">
            <v>7490572.9800000004</v>
          </cell>
          <cell r="G20">
            <v>7661634.1200000001</v>
          </cell>
          <cell r="H20">
            <v>7625239.0300000003</v>
          </cell>
          <cell r="I20">
            <v>6959722.8600000003</v>
          </cell>
          <cell r="J20">
            <v>7017298.2000000002</v>
          </cell>
        </row>
        <row r="21">
          <cell r="A21">
            <v>55</v>
          </cell>
          <cell r="B21" t="str">
            <v>A&amp;F</v>
          </cell>
          <cell r="C21" t="str">
            <v>Human Resources</v>
          </cell>
          <cell r="D21" t="str">
            <v>Human Resources</v>
          </cell>
          <cell r="E21" t="str">
            <v>PERS</v>
          </cell>
          <cell r="F21">
            <v>1359218.14</v>
          </cell>
          <cell r="G21">
            <v>1338290.6100000001</v>
          </cell>
          <cell r="H21">
            <v>1349985.86</v>
          </cell>
          <cell r="I21">
            <v>1353428.99</v>
          </cell>
          <cell r="J21">
            <v>1411507.2</v>
          </cell>
        </row>
        <row r="22">
          <cell r="A22">
            <v>59</v>
          </cell>
          <cell r="B22" t="str">
            <v>A&amp;F</v>
          </cell>
          <cell r="C22" t="str">
            <v>Human Resources</v>
          </cell>
          <cell r="D22" t="str">
            <v>Staff/Professional Development</v>
          </cell>
          <cell r="E22" t="str">
            <v>PERS</v>
          </cell>
          <cell r="F22">
            <v>8150.98</v>
          </cell>
          <cell r="G22">
            <v>10376.35</v>
          </cell>
          <cell r="H22">
            <v>7104.58</v>
          </cell>
          <cell r="I22">
            <v>28567.09</v>
          </cell>
          <cell r="J22">
            <v>7006.51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PERS</v>
          </cell>
          <cell r="F23">
            <v>380497.58</v>
          </cell>
          <cell r="G23">
            <v>358616.75</v>
          </cell>
          <cell r="H23">
            <v>377653.24</v>
          </cell>
          <cell r="I23">
            <v>357836.08</v>
          </cell>
          <cell r="J23">
            <v>379394.89</v>
          </cell>
        </row>
        <row r="24">
          <cell r="A24">
            <v>64</v>
          </cell>
          <cell r="B24" t="str">
            <v>Enroll&amp;SA</v>
          </cell>
          <cell r="C24" t="str">
            <v>Enrollment</v>
          </cell>
          <cell r="D24" t="str">
            <v>Admissions Office/Enrollment Services</v>
          </cell>
          <cell r="E24" t="str">
            <v>PERS</v>
          </cell>
          <cell r="F24">
            <v>1251765.42</v>
          </cell>
          <cell r="G24">
            <v>1221983.54</v>
          </cell>
          <cell r="H24">
            <v>1461363.9</v>
          </cell>
          <cell r="I24">
            <v>1122780.0900000001</v>
          </cell>
          <cell r="J24">
            <v>1110649.01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PERS</v>
          </cell>
          <cell r="F25">
            <v>459396.73</v>
          </cell>
          <cell r="G25">
            <v>402254.98</v>
          </cell>
          <cell r="H25">
            <v>408785.44</v>
          </cell>
          <cell r="I25">
            <v>400358.27</v>
          </cell>
          <cell r="J25">
            <v>384592.25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PERS</v>
          </cell>
          <cell r="F26">
            <v>429554.57</v>
          </cell>
          <cell r="G26">
            <v>370539.1</v>
          </cell>
          <cell r="H26">
            <v>350003.20000000001</v>
          </cell>
          <cell r="I26">
            <v>382122.07</v>
          </cell>
          <cell r="J26">
            <v>312299.37</v>
          </cell>
        </row>
        <row r="27">
          <cell r="A27">
            <v>68</v>
          </cell>
          <cell r="B27" t="str">
            <v>Enroll&amp;SA</v>
          </cell>
          <cell r="C27" t="str">
            <v>Student Affairs</v>
          </cell>
          <cell r="D27" t="str">
            <v>Disability Services</v>
          </cell>
          <cell r="E27" t="str">
            <v>PERS</v>
          </cell>
          <cell r="F27">
            <v>592002.92000000004</v>
          </cell>
          <cell r="G27">
            <v>671852.06</v>
          </cell>
          <cell r="H27">
            <v>712596.77</v>
          </cell>
          <cell r="I27">
            <v>611530.22</v>
          </cell>
          <cell r="J27">
            <v>587561</v>
          </cell>
        </row>
        <row r="28">
          <cell r="A28">
            <v>69</v>
          </cell>
          <cell r="B28" t="str">
            <v>Enroll&amp;SA</v>
          </cell>
          <cell r="C28" t="str">
            <v>Student Affairs</v>
          </cell>
          <cell r="D28" t="str">
            <v>Financial Aid</v>
          </cell>
          <cell r="E28" t="str">
            <v>PERS</v>
          </cell>
          <cell r="F28">
            <v>925606.16</v>
          </cell>
          <cell r="G28">
            <v>948627.01</v>
          </cell>
          <cell r="H28">
            <v>969961.51</v>
          </cell>
          <cell r="I28">
            <v>930882.29</v>
          </cell>
          <cell r="J28">
            <v>788715.74</v>
          </cell>
        </row>
        <row r="29">
          <cell r="A29">
            <v>71</v>
          </cell>
          <cell r="B29" t="str">
            <v>Enroll&amp;SA</v>
          </cell>
          <cell r="C29" t="str">
            <v>Student Affairs</v>
          </cell>
          <cell r="D29" t="str">
            <v>Veterans Education/Transition Services</v>
          </cell>
          <cell r="E29" t="str">
            <v>PERS</v>
          </cell>
          <cell r="F29">
            <v>93370.91</v>
          </cell>
          <cell r="G29">
            <v>175288</v>
          </cell>
          <cell r="H29">
            <v>180086.69</v>
          </cell>
          <cell r="I29">
            <v>178319.33</v>
          </cell>
          <cell r="J29">
            <v>184781.82</v>
          </cell>
        </row>
        <row r="30">
          <cell r="A30">
            <v>73</v>
          </cell>
          <cell r="B30" t="str">
            <v>Enroll&amp;SA</v>
          </cell>
          <cell r="C30" t="str">
            <v>Student Affairs</v>
          </cell>
          <cell r="D30" t="str">
            <v>American Indian Student Services</v>
          </cell>
          <cell r="E30" t="str">
            <v>PERS</v>
          </cell>
          <cell r="F30">
            <v>134028.75</v>
          </cell>
          <cell r="G30">
            <v>128602.93</v>
          </cell>
          <cell r="H30">
            <v>122143.17</v>
          </cell>
          <cell r="I30">
            <v>135644.35</v>
          </cell>
          <cell r="J30">
            <v>125929.97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PERS</v>
          </cell>
          <cell r="F31">
            <v>113540.37</v>
          </cell>
          <cell r="G31">
            <v>121636.58</v>
          </cell>
          <cell r="H31">
            <v>87050.79</v>
          </cell>
          <cell r="I31">
            <v>90255.84</v>
          </cell>
          <cell r="J31">
            <v>81072.98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PERS</v>
          </cell>
          <cell r="F32">
            <v>651482.51</v>
          </cell>
          <cell r="G32">
            <v>607881.32999999996</v>
          </cell>
          <cell r="H32">
            <v>619815.98</v>
          </cell>
          <cell r="I32">
            <v>772460.98</v>
          </cell>
          <cell r="J32">
            <v>925298.39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PERS</v>
          </cell>
          <cell r="F33">
            <v>498106.07</v>
          </cell>
          <cell r="G33">
            <v>496570.1</v>
          </cell>
          <cell r="H33">
            <v>505802</v>
          </cell>
          <cell r="I33">
            <v>511817.93</v>
          </cell>
          <cell r="J33">
            <v>498209.64</v>
          </cell>
        </row>
        <row r="34">
          <cell r="A34">
            <v>88</v>
          </cell>
          <cell r="B34" t="str">
            <v>Research and Creative Scholarship</v>
          </cell>
          <cell r="C34" t="str">
            <v>Creative Scholarship</v>
          </cell>
          <cell r="D34" t="str">
            <v>O'Connor Ctr for the Rocky Mtn West</v>
          </cell>
          <cell r="E34" t="str">
            <v>PERS</v>
          </cell>
          <cell r="F34">
            <v>122355.31</v>
          </cell>
          <cell r="G34">
            <v>124588.98</v>
          </cell>
          <cell r="H34">
            <v>133259.85999999999</v>
          </cell>
          <cell r="I34">
            <v>133726.88</v>
          </cell>
          <cell r="J34">
            <v>115781.66</v>
          </cell>
        </row>
        <row r="35">
          <cell r="A35">
            <v>89</v>
          </cell>
          <cell r="B35" t="str">
            <v>Research and Creative Scholarship</v>
          </cell>
          <cell r="C35" t="str">
            <v>Creative Scholarship</v>
          </cell>
          <cell r="D35" t="str">
            <v>Mt Coop Wildlife Research Unit</v>
          </cell>
          <cell r="E35" t="str">
            <v>PERS</v>
          </cell>
          <cell r="F35">
            <v>55741.68</v>
          </cell>
          <cell r="G35">
            <v>91433.01</v>
          </cell>
          <cell r="H35">
            <v>93454.18</v>
          </cell>
          <cell r="I35">
            <v>81941.460000000006</v>
          </cell>
          <cell r="J35">
            <v>94588.04</v>
          </cell>
        </row>
        <row r="36">
          <cell r="A36">
            <v>91</v>
          </cell>
          <cell r="B36" t="str">
            <v>Research and Creative Scholarship</v>
          </cell>
          <cell r="C36" t="str">
            <v>Creative Scholarship</v>
          </cell>
          <cell r="D36" t="str">
            <v>ACCELERATE MT: IP/Tech Transfer, ACCELERATE MT, MonTEC, PTAC, SBDC, ILEAD, Launchpad, World Trade Center</v>
          </cell>
          <cell r="E36" t="str">
            <v>PERS</v>
          </cell>
          <cell r="H36">
            <v>70662.42</v>
          </cell>
          <cell r="I36">
            <v>-4618.1000000000004</v>
          </cell>
        </row>
        <row r="37">
          <cell r="A37">
            <v>92</v>
          </cell>
          <cell r="B37" t="str">
            <v>Research and Creative Scholarship</v>
          </cell>
          <cell r="C37" t="str">
            <v>Creative Scholarship</v>
          </cell>
          <cell r="D37" t="str">
            <v>Graduate School</v>
          </cell>
          <cell r="E37" t="str">
            <v>PERS</v>
          </cell>
          <cell r="F37">
            <v>453754.57</v>
          </cell>
          <cell r="G37">
            <v>455052.45</v>
          </cell>
          <cell r="H37">
            <v>329533.92</v>
          </cell>
          <cell r="I37">
            <v>325623.90000000002</v>
          </cell>
          <cell r="J37">
            <v>197203.71</v>
          </cell>
        </row>
        <row r="38">
          <cell r="A38">
            <v>94</v>
          </cell>
          <cell r="B38" t="str">
            <v>Research and Creative Scholarship</v>
          </cell>
          <cell r="C38" t="str">
            <v>Research</v>
          </cell>
          <cell r="D38" t="str">
            <v>Research Administration, includes Federal Relations</v>
          </cell>
          <cell r="E38" t="str">
            <v>PERS</v>
          </cell>
          <cell r="F38">
            <v>967723.23</v>
          </cell>
          <cell r="G38">
            <v>858967.42</v>
          </cell>
          <cell r="H38">
            <v>696122.25</v>
          </cell>
          <cell r="I38">
            <v>717797.59</v>
          </cell>
          <cell r="J38">
            <v>537801.43000000005</v>
          </cell>
        </row>
        <row r="39">
          <cell r="A39">
            <v>95</v>
          </cell>
          <cell r="B39" t="str">
            <v>Research and Creative Scholarship</v>
          </cell>
          <cell r="C39" t="str">
            <v>Research</v>
          </cell>
          <cell r="D39" t="str">
            <v>Research Compliance, including Animal Care</v>
          </cell>
          <cell r="E39" t="str">
            <v>PERS</v>
          </cell>
          <cell r="F39">
            <v>254258.46</v>
          </cell>
          <cell r="G39">
            <v>268981.33</v>
          </cell>
          <cell r="H39">
            <v>114739.55</v>
          </cell>
          <cell r="I39">
            <v>130554.56</v>
          </cell>
          <cell r="J39">
            <v>1765.48</v>
          </cell>
        </row>
        <row r="40">
          <cell r="A40">
            <v>97</v>
          </cell>
          <cell r="B40" t="str">
            <v>Research and Creative Scholarship</v>
          </cell>
          <cell r="C40" t="str">
            <v>Research</v>
          </cell>
          <cell r="D40" t="str">
            <v>Environmental Health and Risk Management</v>
          </cell>
          <cell r="E40" t="str">
            <v>PERS</v>
          </cell>
          <cell r="F40">
            <v>251606.85</v>
          </cell>
          <cell r="G40">
            <v>242248.39</v>
          </cell>
          <cell r="H40">
            <v>166904.35999999999</v>
          </cell>
          <cell r="I40">
            <v>154507.72</v>
          </cell>
          <cell r="J40">
            <v>155683.54</v>
          </cell>
        </row>
        <row r="41">
          <cell r="A41">
            <v>98</v>
          </cell>
          <cell r="B41" t="str">
            <v>Research and Creative Scholarship</v>
          </cell>
          <cell r="C41" t="str">
            <v>Research</v>
          </cell>
          <cell r="D41" t="str">
            <v>Office of Sponsored Programs</v>
          </cell>
          <cell r="E41" t="str">
            <v>PERS</v>
          </cell>
          <cell r="F41">
            <v>1014236.95</v>
          </cell>
          <cell r="G41">
            <v>1050174.7</v>
          </cell>
          <cell r="H41">
            <v>973208.95</v>
          </cell>
          <cell r="I41">
            <v>973182.83</v>
          </cell>
          <cell r="J41">
            <v>1058072.6399999999</v>
          </cell>
        </row>
        <row r="42">
          <cell r="A42">
            <v>99</v>
          </cell>
          <cell r="B42" t="str">
            <v>Provost</v>
          </cell>
          <cell r="C42" t="str">
            <v>Coll of Education &amp; Human Sciences</v>
          </cell>
          <cell r="D42" t="str">
            <v>College of Education/Dean</v>
          </cell>
          <cell r="E42" t="str">
            <v>PERS</v>
          </cell>
          <cell r="F42">
            <v>607441.79</v>
          </cell>
          <cell r="G42">
            <v>642544.55000000005</v>
          </cell>
          <cell r="H42">
            <v>607672.94999999995</v>
          </cell>
          <cell r="I42">
            <v>634719.56000000006</v>
          </cell>
          <cell r="J42">
            <v>517166.26</v>
          </cell>
        </row>
        <row r="43">
          <cell r="A43">
            <v>101</v>
          </cell>
          <cell r="B43" t="str">
            <v>Provost</v>
          </cell>
          <cell r="C43" t="str">
            <v>Coll of Education &amp; Human Sciences</v>
          </cell>
          <cell r="D43" t="str">
            <v>HHP - Activity Classes</v>
          </cell>
          <cell r="E43" t="str">
            <v>PERS</v>
          </cell>
          <cell r="F43">
            <v>120610.81</v>
          </cell>
          <cell r="G43">
            <v>46488.22</v>
          </cell>
          <cell r="H43">
            <v>80188.179999999993</v>
          </cell>
          <cell r="I43">
            <v>69372.23</v>
          </cell>
          <cell r="J43">
            <v>66189.06</v>
          </cell>
        </row>
        <row r="44">
          <cell r="A44">
            <v>114</v>
          </cell>
          <cell r="B44" t="str">
            <v>Provost</v>
          </cell>
          <cell r="C44" t="str">
            <v>College Hlth Prof &amp; Biomedical Sci</v>
          </cell>
          <cell r="D44" t="str">
            <v>Neural Injury Center</v>
          </cell>
          <cell r="E44" t="str">
            <v>PERS</v>
          </cell>
          <cell r="G44">
            <v>0</v>
          </cell>
          <cell r="H44">
            <v>66935.78</v>
          </cell>
          <cell r="I44">
            <v>0.01</v>
          </cell>
        </row>
        <row r="45">
          <cell r="A45">
            <v>124</v>
          </cell>
          <cell r="B45" t="str">
            <v>Provost</v>
          </cell>
          <cell r="C45" t="str">
            <v>College of Forestry &amp; Conservation</v>
          </cell>
          <cell r="D45" t="str">
            <v>MFCES and Associated Properties</v>
          </cell>
          <cell r="E45" t="str">
            <v>PERS</v>
          </cell>
          <cell r="F45">
            <v>734532.71</v>
          </cell>
          <cell r="G45">
            <v>1065964.02</v>
          </cell>
          <cell r="H45">
            <v>1266908.4099999999</v>
          </cell>
          <cell r="I45">
            <v>939395.43</v>
          </cell>
          <cell r="J45">
            <v>1139476.6200000001</v>
          </cell>
        </row>
        <row r="46">
          <cell r="A46">
            <v>126</v>
          </cell>
          <cell r="B46" t="str">
            <v>Provost</v>
          </cell>
          <cell r="C46" t="str">
            <v>College of Forestry &amp; Conservation</v>
          </cell>
          <cell r="D46" t="str">
            <v>National Center for Landscape Fire Analysis (Fire Center)</v>
          </cell>
          <cell r="E46" t="str">
            <v>PERS</v>
          </cell>
          <cell r="I46">
            <v>56630.99</v>
          </cell>
          <cell r="J46">
            <v>342222.83</v>
          </cell>
        </row>
        <row r="47">
          <cell r="A47">
            <v>131</v>
          </cell>
          <cell r="B47" t="str">
            <v>Provost</v>
          </cell>
          <cell r="C47" t="str">
            <v>College of Humanities/Sciences</v>
          </cell>
          <cell r="D47" t="str">
            <v>Bio Science - UM Weed Control</v>
          </cell>
          <cell r="E47" t="str">
            <v>PERS</v>
          </cell>
          <cell r="F47">
            <v>49865.48</v>
          </cell>
          <cell r="G47">
            <v>35215.660000000003</v>
          </cell>
          <cell r="H47">
            <v>35477</v>
          </cell>
          <cell r="I47">
            <v>41189.449999999997</v>
          </cell>
          <cell r="J47">
            <v>44240.03</v>
          </cell>
        </row>
        <row r="48">
          <cell r="A48">
            <v>134</v>
          </cell>
          <cell r="B48" t="str">
            <v>Provost</v>
          </cell>
          <cell r="C48" t="str">
            <v>College of Humanities/Sciences</v>
          </cell>
          <cell r="D48" t="str">
            <v>Division of Biological Sciences</v>
          </cell>
          <cell r="E48" t="str">
            <v>PERS</v>
          </cell>
          <cell r="F48">
            <v>3913168.1</v>
          </cell>
          <cell r="G48">
            <v>4134583.15</v>
          </cell>
          <cell r="H48">
            <v>4247446.55</v>
          </cell>
          <cell r="I48">
            <v>4142198.8</v>
          </cell>
          <cell r="J48">
            <v>4216276.3499999996</v>
          </cell>
        </row>
        <row r="49">
          <cell r="A49">
            <v>135</v>
          </cell>
          <cell r="B49" t="str">
            <v>Provost</v>
          </cell>
          <cell r="C49" t="str">
            <v>College of Humanities/Sciences</v>
          </cell>
          <cell r="D49" t="str">
            <v>Geosciences - Paleontology Center (2005)</v>
          </cell>
          <cell r="E49" t="str">
            <v>PERS</v>
          </cell>
          <cell r="F49">
            <v>1657538.5</v>
          </cell>
          <cell r="G49">
            <v>1667593.13</v>
          </cell>
          <cell r="H49">
            <v>1597892.82</v>
          </cell>
          <cell r="I49">
            <v>1692626.42</v>
          </cell>
          <cell r="J49">
            <v>1815940.93</v>
          </cell>
        </row>
        <row r="50">
          <cell r="A50">
            <v>137</v>
          </cell>
          <cell r="B50" t="str">
            <v>Provost</v>
          </cell>
          <cell r="C50" t="str">
            <v>College of Humanities/Sciences</v>
          </cell>
          <cell r="D50" t="str">
            <v>Humanities &amp; Sciences/Dean</v>
          </cell>
          <cell r="E50" t="str">
            <v>PERS</v>
          </cell>
          <cell r="F50">
            <v>1079885.5</v>
          </cell>
          <cell r="G50">
            <v>1010063.36</v>
          </cell>
          <cell r="H50">
            <v>1051310.77</v>
          </cell>
          <cell r="I50">
            <v>1125450.73</v>
          </cell>
          <cell r="J50">
            <v>1143737.3400000001</v>
          </cell>
        </row>
        <row r="51">
          <cell r="A51">
            <v>140</v>
          </cell>
          <cell r="B51" t="str">
            <v>Provost</v>
          </cell>
          <cell r="C51" t="str">
            <v>College of Humanities/Sciences</v>
          </cell>
          <cell r="D51" t="str">
            <v>Math Learning Center</v>
          </cell>
          <cell r="E51" t="str">
            <v>PERS</v>
          </cell>
          <cell r="F51">
            <v>40793.71</v>
          </cell>
          <cell r="G51">
            <v>35295.89</v>
          </cell>
          <cell r="H51">
            <v>39250.22</v>
          </cell>
          <cell r="I51">
            <v>38030.980000000003</v>
          </cell>
          <cell r="J51">
            <v>26540.29</v>
          </cell>
        </row>
        <row r="52">
          <cell r="A52">
            <v>144</v>
          </cell>
          <cell r="B52" t="str">
            <v>Provost</v>
          </cell>
          <cell r="C52" t="str">
            <v>College of Visual &amp; Performing Arts</v>
          </cell>
          <cell r="D52" t="str">
            <v>Dean-Visual/Performing Arts</v>
          </cell>
          <cell r="E52" t="str">
            <v>PERS</v>
          </cell>
          <cell r="F52">
            <v>383524.84</v>
          </cell>
          <cell r="G52">
            <v>476532.16</v>
          </cell>
          <cell r="H52">
            <v>805498.57</v>
          </cell>
          <cell r="I52">
            <v>449279.68</v>
          </cell>
          <cell r="J52">
            <v>436541.12</v>
          </cell>
        </row>
        <row r="53">
          <cell r="A53">
            <v>146</v>
          </cell>
          <cell r="B53" t="str">
            <v>Provost</v>
          </cell>
          <cell r="C53" t="str">
            <v>College of Visual &amp; Performing Arts</v>
          </cell>
          <cell r="D53" t="str">
            <v>Marching Band</v>
          </cell>
          <cell r="E53" t="str">
            <v>PERS</v>
          </cell>
          <cell r="F53">
            <v>12866.62</v>
          </cell>
          <cell r="G53">
            <v>15747.87</v>
          </cell>
          <cell r="H53">
            <v>15303.03</v>
          </cell>
          <cell r="I53">
            <v>15554.75</v>
          </cell>
          <cell r="J53">
            <v>15110.72</v>
          </cell>
        </row>
        <row r="54">
          <cell r="A54">
            <v>147</v>
          </cell>
          <cell r="B54" t="str">
            <v>Provost</v>
          </cell>
          <cell r="C54" t="str">
            <v>College of Visual &amp; Performing Arts</v>
          </cell>
          <cell r="D54" t="str">
            <v>Montana Repertory Theatre</v>
          </cell>
          <cell r="E54" t="str">
            <v>PERS</v>
          </cell>
          <cell r="F54">
            <v>153292.4</v>
          </cell>
          <cell r="G54">
            <v>159949.51</v>
          </cell>
          <cell r="H54">
            <v>159431.54999999999</v>
          </cell>
          <cell r="I54">
            <v>153403.25</v>
          </cell>
          <cell r="J54">
            <v>166576.41</v>
          </cell>
        </row>
        <row r="55">
          <cell r="A55">
            <v>148</v>
          </cell>
          <cell r="B55" t="str">
            <v>Provost</v>
          </cell>
          <cell r="C55" t="str">
            <v>Honors College</v>
          </cell>
          <cell r="D55" t="str">
            <v>Davidson Honors College/Dean</v>
          </cell>
          <cell r="E55" t="str">
            <v>PERS</v>
          </cell>
          <cell r="F55">
            <v>383245.66</v>
          </cell>
          <cell r="G55">
            <v>408079.88</v>
          </cell>
          <cell r="H55">
            <v>425251.51</v>
          </cell>
          <cell r="I55">
            <v>423467.82</v>
          </cell>
          <cell r="J55">
            <v>515749.08</v>
          </cell>
        </row>
        <row r="56">
          <cell r="A56">
            <v>149</v>
          </cell>
          <cell r="B56" t="str">
            <v>Provost</v>
          </cell>
          <cell r="C56" t="str">
            <v>School Extended &amp; Lifelong Learning</v>
          </cell>
          <cell r="D56" t="str">
            <v>Academic Program Facilitation</v>
          </cell>
          <cell r="E56" t="str">
            <v>PERS</v>
          </cell>
          <cell r="F56">
            <v>2340489.7000000002</v>
          </cell>
          <cell r="G56">
            <v>2086756.83</v>
          </cell>
        </row>
        <row r="57">
          <cell r="A57">
            <v>154</v>
          </cell>
          <cell r="B57" t="str">
            <v>Provost</v>
          </cell>
          <cell r="C57" t="str">
            <v>School Extended &amp; Lifelong Learning</v>
          </cell>
          <cell r="D57" t="str">
            <v>School of Extend/Lifelong Learning/Dean</v>
          </cell>
          <cell r="E57" t="str">
            <v>PERS</v>
          </cell>
          <cell r="F57">
            <v>989590.76</v>
          </cell>
          <cell r="G57">
            <v>954269.93</v>
          </cell>
          <cell r="H57">
            <v>889012.76</v>
          </cell>
          <cell r="I57">
            <v>763544.57</v>
          </cell>
          <cell r="J57">
            <v>0</v>
          </cell>
        </row>
        <row r="58">
          <cell r="A58">
            <v>155</v>
          </cell>
          <cell r="B58" t="str">
            <v>Provost</v>
          </cell>
          <cell r="C58" t="str">
            <v>School Extended &amp; Lifelong Learning</v>
          </cell>
          <cell r="D58" t="str">
            <v>SELL Noncredit Programs</v>
          </cell>
          <cell r="E58" t="str">
            <v>PERS</v>
          </cell>
          <cell r="F58">
            <v>0</v>
          </cell>
          <cell r="G58">
            <v>0</v>
          </cell>
        </row>
        <row r="59">
          <cell r="A59">
            <v>156</v>
          </cell>
          <cell r="B59" t="str">
            <v>Provost</v>
          </cell>
          <cell r="C59" t="str">
            <v>School Extended &amp; Lifelong Learning</v>
          </cell>
          <cell r="D59" t="str">
            <v>UM On-Line</v>
          </cell>
          <cell r="E59" t="str">
            <v>PERS</v>
          </cell>
          <cell r="F59">
            <v>724374.14</v>
          </cell>
          <cell r="G59">
            <v>785270.27</v>
          </cell>
          <cell r="H59">
            <v>15400.5</v>
          </cell>
        </row>
        <row r="60">
          <cell r="A60">
            <v>157</v>
          </cell>
          <cell r="B60" t="str">
            <v>Provost</v>
          </cell>
          <cell r="C60" t="str">
            <v>Mansfield Library</v>
          </cell>
          <cell r="D60" t="str">
            <v>Mansfield Library Administration</v>
          </cell>
          <cell r="E60" t="str">
            <v>PERS</v>
          </cell>
          <cell r="F60">
            <v>3368316.27</v>
          </cell>
          <cell r="G60">
            <v>3571640.88</v>
          </cell>
          <cell r="H60">
            <v>3767589.42</v>
          </cell>
          <cell r="I60">
            <v>3578231.92</v>
          </cell>
          <cell r="J60">
            <v>3503473.77</v>
          </cell>
        </row>
        <row r="61">
          <cell r="A61">
            <v>163</v>
          </cell>
          <cell r="B61" t="str">
            <v>Provost</v>
          </cell>
          <cell r="C61" t="str">
            <v>School of Business</v>
          </cell>
          <cell r="D61" t="str">
            <v>School of Business/Dean</v>
          </cell>
          <cell r="E61" t="str">
            <v>PERS</v>
          </cell>
          <cell r="F61">
            <v>606874.66</v>
          </cell>
          <cell r="G61">
            <v>695277.61</v>
          </cell>
          <cell r="H61">
            <v>709634.16</v>
          </cell>
          <cell r="I61">
            <v>691465.58</v>
          </cell>
          <cell r="J61">
            <v>585080.68000000005</v>
          </cell>
        </row>
        <row r="62">
          <cell r="A62">
            <v>164</v>
          </cell>
          <cell r="B62" t="str">
            <v>Provost</v>
          </cell>
          <cell r="C62" t="str">
            <v>School of Journalism</v>
          </cell>
          <cell r="D62" t="str">
            <v>School of Journalism/Dean</v>
          </cell>
          <cell r="E62" t="str">
            <v>PERS</v>
          </cell>
          <cell r="F62">
            <v>1249277.94</v>
          </cell>
          <cell r="G62">
            <v>1354307.67</v>
          </cell>
          <cell r="H62">
            <v>1547623.83</v>
          </cell>
          <cell r="I62">
            <v>1548458.75</v>
          </cell>
          <cell r="J62">
            <v>1597673.93</v>
          </cell>
        </row>
        <row r="63">
          <cell r="A63">
            <v>166</v>
          </cell>
          <cell r="B63" t="str">
            <v>Provost</v>
          </cell>
          <cell r="C63" t="str">
            <v>School of Law &amp; Law Library</v>
          </cell>
          <cell r="D63" t="str">
            <v>Law Library</v>
          </cell>
          <cell r="E63" t="str">
            <v>PERS</v>
          </cell>
          <cell r="F63">
            <v>371899.23</v>
          </cell>
          <cell r="G63">
            <v>379362.23</v>
          </cell>
          <cell r="H63">
            <v>316259.09000000003</v>
          </cell>
          <cell r="I63">
            <v>322207.46999999997</v>
          </cell>
          <cell r="J63">
            <v>330970.75</v>
          </cell>
        </row>
        <row r="64">
          <cell r="A64">
            <v>167</v>
          </cell>
          <cell r="B64" t="str">
            <v>Provost</v>
          </cell>
          <cell r="C64" t="str">
            <v>School of Law &amp; Law Library</v>
          </cell>
          <cell r="D64" t="str">
            <v>School of Law/Dean</v>
          </cell>
          <cell r="E64" t="str">
            <v>PERS</v>
          </cell>
          <cell r="F64">
            <v>3598395.28</v>
          </cell>
          <cell r="G64">
            <v>3609417.96</v>
          </cell>
          <cell r="H64">
            <v>3532419.98</v>
          </cell>
          <cell r="I64">
            <v>3537843.38</v>
          </cell>
          <cell r="J64">
            <v>3410811.87</v>
          </cell>
        </row>
        <row r="65">
          <cell r="A65">
            <v>168</v>
          </cell>
          <cell r="B65" t="str">
            <v>Provost</v>
          </cell>
          <cell r="C65" t="str">
            <v>Missoula College</v>
          </cell>
          <cell r="D65" t="str">
            <v>Missoula College/Dean</v>
          </cell>
          <cell r="E65" t="str">
            <v>PERS</v>
          </cell>
          <cell r="F65">
            <v>692692.47999999998</v>
          </cell>
          <cell r="G65">
            <v>611120.62</v>
          </cell>
          <cell r="H65">
            <v>776690.61</v>
          </cell>
          <cell r="I65">
            <v>724208.13</v>
          </cell>
          <cell r="J65">
            <v>545325.22</v>
          </cell>
        </row>
        <row r="66">
          <cell r="A66">
            <v>172</v>
          </cell>
          <cell r="B66" t="str">
            <v>Provost</v>
          </cell>
          <cell r="C66" t="str">
            <v>Missoula College</v>
          </cell>
          <cell r="D66" t="str">
            <v>Outreach Department</v>
          </cell>
          <cell r="E66" t="str">
            <v>PERS</v>
          </cell>
          <cell r="F66">
            <v>78407.37</v>
          </cell>
          <cell r="G66">
            <v>81642.720000000001</v>
          </cell>
          <cell r="H66">
            <v>75089.42</v>
          </cell>
          <cell r="I66">
            <v>73524.929999999993</v>
          </cell>
          <cell r="J66">
            <v>69803.28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PERS</v>
          </cell>
          <cell r="F67">
            <v>367707.75</v>
          </cell>
          <cell r="G67">
            <v>389306.21</v>
          </cell>
          <cell r="H67">
            <v>494808.36</v>
          </cell>
          <cell r="I67">
            <v>531957.19999999995</v>
          </cell>
          <cell r="J67">
            <v>555153.42000000004</v>
          </cell>
        </row>
        <row r="68">
          <cell r="A68">
            <v>174</v>
          </cell>
          <cell r="B68" t="str">
            <v>Provost</v>
          </cell>
          <cell r="C68" t="str">
            <v>Academic Enrichment</v>
          </cell>
          <cell r="D68" t="str">
            <v>Academic Enrichment</v>
          </cell>
          <cell r="E68" t="str">
            <v>PERS</v>
          </cell>
          <cell r="F68">
            <v>95386.9</v>
          </cell>
          <cell r="G68">
            <v>98061.94</v>
          </cell>
          <cell r="H68">
            <v>83728.3</v>
          </cell>
          <cell r="I68">
            <v>85149.86</v>
          </cell>
          <cell r="J68">
            <v>56720.07</v>
          </cell>
        </row>
        <row r="69">
          <cell r="A69">
            <v>175</v>
          </cell>
          <cell r="B69" t="str">
            <v>Provost</v>
          </cell>
          <cell r="C69" t="str">
            <v>Civic Engagement</v>
          </cell>
          <cell r="D69" t="str">
            <v>Civic Engagement</v>
          </cell>
          <cell r="E69" t="str">
            <v>PERS</v>
          </cell>
          <cell r="I69">
            <v>288.83</v>
          </cell>
          <cell r="J69">
            <v>155117.4</v>
          </cell>
        </row>
        <row r="70">
          <cell r="A70">
            <v>176</v>
          </cell>
          <cell r="B70" t="str">
            <v>Provost</v>
          </cell>
          <cell r="C70" t="str">
            <v>Internship Services</v>
          </cell>
          <cell r="D70" t="str">
            <v>Internship Services</v>
          </cell>
          <cell r="E70" t="str">
            <v>PERS</v>
          </cell>
          <cell r="F70">
            <v>216279.28</v>
          </cell>
          <cell r="G70">
            <v>218729.09</v>
          </cell>
          <cell r="H70">
            <v>243422.22</v>
          </cell>
          <cell r="I70">
            <v>200496.24</v>
          </cell>
          <cell r="J70">
            <v>263191.78000000003</v>
          </cell>
        </row>
        <row r="71">
          <cell r="A71">
            <v>177</v>
          </cell>
          <cell r="B71" t="str">
            <v>Provost</v>
          </cell>
          <cell r="C71" t="str">
            <v>Campus Writing Center</v>
          </cell>
          <cell r="D71" t="str">
            <v>Campus Writing Center</v>
          </cell>
          <cell r="E71" t="str">
            <v>PERS</v>
          </cell>
          <cell r="F71">
            <v>180991.85</v>
          </cell>
          <cell r="G71">
            <v>189107.63</v>
          </cell>
          <cell r="H71">
            <v>214336.55</v>
          </cell>
          <cell r="I71">
            <v>217635.43</v>
          </cell>
          <cell r="J71">
            <v>284689.53999999998</v>
          </cell>
        </row>
        <row r="72">
          <cell r="A72">
            <v>180</v>
          </cell>
          <cell r="B72" t="str">
            <v>Provost</v>
          </cell>
          <cell r="C72" t="str">
            <v>Student Success</v>
          </cell>
          <cell r="D72" t="str">
            <v>Student Success</v>
          </cell>
          <cell r="E72" t="str">
            <v>PERS</v>
          </cell>
          <cell r="F72">
            <v>233525.14</v>
          </cell>
          <cell r="G72">
            <v>291991.83</v>
          </cell>
          <cell r="H72">
            <v>315386.71000000002</v>
          </cell>
          <cell r="I72">
            <v>437828.91</v>
          </cell>
          <cell r="J72">
            <v>401897.27</v>
          </cell>
        </row>
        <row r="73">
          <cell r="A73">
            <v>182</v>
          </cell>
          <cell r="B73" t="str">
            <v>Provost</v>
          </cell>
          <cell r="C73" t="str">
            <v>Undergraduate Advising Center</v>
          </cell>
          <cell r="D73" t="str">
            <v>Undergraduate Advising Center</v>
          </cell>
          <cell r="E73" t="str">
            <v>PERS</v>
          </cell>
          <cell r="F73">
            <v>454317.27</v>
          </cell>
          <cell r="G73">
            <v>444890.54</v>
          </cell>
          <cell r="H73">
            <v>467924.67</v>
          </cell>
          <cell r="I73">
            <v>333296.51</v>
          </cell>
          <cell r="J73">
            <v>268281.39</v>
          </cell>
        </row>
        <row r="74">
          <cell r="A74">
            <v>186</v>
          </cell>
          <cell r="B74" t="str">
            <v>Provost</v>
          </cell>
          <cell r="C74" t="str">
            <v>Global Engagement Office</v>
          </cell>
          <cell r="D74" t="str">
            <v>Global Engagement Office Administration</v>
          </cell>
          <cell r="E74" t="str">
            <v>PERS</v>
          </cell>
          <cell r="F74">
            <v>384331.48</v>
          </cell>
          <cell r="G74">
            <v>446343.75</v>
          </cell>
          <cell r="H74">
            <v>391924.5</v>
          </cell>
          <cell r="I74">
            <v>522946.7</v>
          </cell>
          <cell r="J74">
            <v>259305.13</v>
          </cell>
        </row>
        <row r="75">
          <cell r="A75">
            <v>187</v>
          </cell>
          <cell r="B75" t="str">
            <v>Provost</v>
          </cell>
          <cell r="C75" t="str">
            <v>International Students and Scholars</v>
          </cell>
          <cell r="D75" t="str">
            <v>International Students and Scholars</v>
          </cell>
          <cell r="E75" t="str">
            <v>PERS</v>
          </cell>
          <cell r="F75">
            <v>276186.78999999998</v>
          </cell>
          <cell r="G75">
            <v>296388.19</v>
          </cell>
          <cell r="H75">
            <v>311860.98</v>
          </cell>
          <cell r="I75">
            <v>327470.95</v>
          </cell>
          <cell r="J75">
            <v>255558.13</v>
          </cell>
        </row>
        <row r="76">
          <cell r="A76">
            <v>189</v>
          </cell>
          <cell r="B76" t="str">
            <v>Provost</v>
          </cell>
          <cell r="C76" t="str">
            <v>Mansfield Center Administration</v>
          </cell>
          <cell r="D76" t="str">
            <v>Mansfield Center Administration</v>
          </cell>
          <cell r="E76" t="str">
            <v>PERS</v>
          </cell>
          <cell r="I76">
            <v>25041.33</v>
          </cell>
          <cell r="J76">
            <v>87605.7</v>
          </cell>
        </row>
        <row r="77">
          <cell r="A77">
            <v>193</v>
          </cell>
          <cell r="B77" t="str">
            <v>Provost</v>
          </cell>
          <cell r="C77" t="str">
            <v>Faculty Development Office</v>
          </cell>
          <cell r="D77" t="str">
            <v>Faculty Development Office</v>
          </cell>
          <cell r="E77" t="str">
            <v>PERS</v>
          </cell>
          <cell r="F77">
            <v>50791.68</v>
          </cell>
          <cell r="G77">
            <v>53232.6</v>
          </cell>
          <cell r="H77">
            <v>55980.89</v>
          </cell>
          <cell r="I77">
            <v>66346.81</v>
          </cell>
          <cell r="J77">
            <v>69514.89</v>
          </cell>
        </row>
        <row r="78">
          <cell r="A78">
            <v>194</v>
          </cell>
          <cell r="B78" t="str">
            <v>Provost</v>
          </cell>
          <cell r="C78" t="str">
            <v>Faculty Senate</v>
          </cell>
          <cell r="D78" t="str">
            <v>Faculty Senate</v>
          </cell>
          <cell r="E78" t="str">
            <v>PERS</v>
          </cell>
          <cell r="F78">
            <v>46983.95</v>
          </cell>
          <cell r="G78">
            <v>49417.43</v>
          </cell>
          <cell r="H78">
            <v>53223.76</v>
          </cell>
          <cell r="I78">
            <v>52448.03</v>
          </cell>
          <cell r="J78">
            <v>55858.22</v>
          </cell>
        </row>
        <row r="79">
          <cell r="A79">
            <v>197</v>
          </cell>
          <cell r="B79" t="str">
            <v>Provost</v>
          </cell>
          <cell r="C79" t="str">
            <v>Montana Museum of Art &amp; Culture</v>
          </cell>
          <cell r="D79" t="str">
            <v>Montana Museum of Art &amp; Culture</v>
          </cell>
          <cell r="E79" t="str">
            <v>PERS</v>
          </cell>
          <cell r="F79">
            <v>234484.86</v>
          </cell>
          <cell r="G79">
            <v>237965.24</v>
          </cell>
          <cell r="H79">
            <v>236462.86</v>
          </cell>
          <cell r="I79">
            <v>213872.74</v>
          </cell>
          <cell r="J79">
            <v>219707.74</v>
          </cell>
        </row>
        <row r="80">
          <cell r="A80">
            <v>198</v>
          </cell>
          <cell r="B80" t="str">
            <v>Provost</v>
          </cell>
          <cell r="C80" t="str">
            <v>Provost Office</v>
          </cell>
          <cell r="D80" t="str">
            <v>Provost Office</v>
          </cell>
          <cell r="E80" t="str">
            <v>PERS</v>
          </cell>
          <cell r="F80">
            <v>870165.56</v>
          </cell>
          <cell r="G80">
            <v>883317.4</v>
          </cell>
          <cell r="H80">
            <v>849731.36</v>
          </cell>
          <cell r="I80">
            <v>746757.87</v>
          </cell>
          <cell r="J80">
            <v>485593.62</v>
          </cell>
        </row>
        <row r="81">
          <cell r="A81">
            <v>199</v>
          </cell>
          <cell r="B81" t="str">
            <v>Provost</v>
          </cell>
          <cell r="C81" t="str">
            <v>Registrars Office</v>
          </cell>
          <cell r="D81" t="str">
            <v>Registrars Office</v>
          </cell>
          <cell r="E81" t="str">
            <v>PERS</v>
          </cell>
          <cell r="F81">
            <v>779476.6</v>
          </cell>
          <cell r="G81">
            <v>758313.67</v>
          </cell>
          <cell r="H81">
            <v>820272.45</v>
          </cell>
          <cell r="I81">
            <v>758510.07</v>
          </cell>
          <cell r="J81">
            <v>764566.48</v>
          </cell>
        </row>
        <row r="82">
          <cell r="A82">
            <v>200</v>
          </cell>
          <cell r="B82" t="str">
            <v>Provost</v>
          </cell>
          <cell r="C82" t="str">
            <v>Rural Institute On Disabilities</v>
          </cell>
          <cell r="D82" t="str">
            <v>Rural Institute On Disabilities</v>
          </cell>
          <cell r="E82" t="str">
            <v>PERS</v>
          </cell>
          <cell r="I82">
            <v>56848.85</v>
          </cell>
        </row>
      </sheetData>
      <sheetData sheetId="10"/>
      <sheetData sheetId="11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REV</v>
          </cell>
          <cell r="K2">
            <v>40259</v>
          </cell>
          <cell r="L2">
            <v>74000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REV</v>
          </cell>
          <cell r="L3">
            <v>2598.8200000000002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REV</v>
          </cell>
          <cell r="G4">
            <v>129606.41</v>
          </cell>
          <cell r="H4">
            <v>148046.01</v>
          </cell>
          <cell r="I4">
            <v>150149.1</v>
          </cell>
          <cell r="J4">
            <v>157106.76</v>
          </cell>
          <cell r="K4">
            <v>169966.16</v>
          </cell>
          <cell r="L4">
            <v>152290.96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REV</v>
          </cell>
          <cell r="G5">
            <v>122739.14</v>
          </cell>
          <cell r="J5">
            <v>502.02</v>
          </cell>
          <cell r="L5">
            <v>515.58000000000004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REV</v>
          </cell>
          <cell r="G6">
            <v>203.58</v>
          </cell>
          <cell r="H6">
            <v>3532.32</v>
          </cell>
          <cell r="I6">
            <v>837.59</v>
          </cell>
          <cell r="J6">
            <v>3.88</v>
          </cell>
          <cell r="K6">
            <v>870.27</v>
          </cell>
          <cell r="L6">
            <v>7540.62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REV</v>
          </cell>
          <cell r="G7">
            <v>537998.99</v>
          </cell>
          <cell r="H7">
            <v>559684.91</v>
          </cell>
          <cell r="I7">
            <v>528570.26</v>
          </cell>
          <cell r="J7">
            <v>606809.72</v>
          </cell>
          <cell r="K7">
            <v>695996.6</v>
          </cell>
          <cell r="L7">
            <v>680115.98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REV</v>
          </cell>
          <cell r="G8">
            <v>5182372.2300000004</v>
          </cell>
          <cell r="H8">
            <v>4896687.84</v>
          </cell>
          <cell r="I8">
            <v>4860009.7</v>
          </cell>
          <cell r="J8">
            <v>5458189.5499999998</v>
          </cell>
          <cell r="K8">
            <v>5139303.8499999996</v>
          </cell>
          <cell r="L8">
            <v>5037317.28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REV</v>
          </cell>
          <cell r="G9">
            <v>612.73</v>
          </cell>
          <cell r="J9">
            <v>502.02</v>
          </cell>
          <cell r="L9">
            <v>269.68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REV</v>
          </cell>
          <cell r="G10">
            <v>203.59</v>
          </cell>
          <cell r="H10">
            <v>321.12</v>
          </cell>
          <cell r="I10">
            <v>53.16</v>
          </cell>
          <cell r="J10">
            <v>1181.6199999999999</v>
          </cell>
          <cell r="K10">
            <v>2573.66</v>
          </cell>
          <cell r="L10">
            <v>7354.62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REV</v>
          </cell>
          <cell r="G11">
            <v>2321</v>
          </cell>
          <cell r="H11">
            <v>6734</v>
          </cell>
          <cell r="I11">
            <v>5998</v>
          </cell>
          <cell r="J11">
            <v>11148.5</v>
          </cell>
          <cell r="K11">
            <v>12197.85</v>
          </cell>
          <cell r="L11">
            <v>4266.51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REV</v>
          </cell>
          <cell r="G12">
            <v>291030.24</v>
          </cell>
          <cell r="H12">
            <v>269566.06</v>
          </cell>
          <cell r="I12">
            <v>250884.24</v>
          </cell>
          <cell r="J12">
            <v>280698.92</v>
          </cell>
          <cell r="K12">
            <v>258518.5</v>
          </cell>
          <cell r="L12">
            <v>247260.25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REV</v>
          </cell>
          <cell r="H13">
            <v>-346893</v>
          </cell>
          <cell r="J13">
            <v>12696.5</v>
          </cell>
          <cell r="K13">
            <v>17663.7</v>
          </cell>
          <cell r="L13">
            <v>40479.82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REV</v>
          </cell>
          <cell r="G14">
            <v>0</v>
          </cell>
          <cell r="H14">
            <v>829.99</v>
          </cell>
          <cell r="I14">
            <v>2529.16</v>
          </cell>
          <cell r="J14">
            <v>2984.64</v>
          </cell>
          <cell r="K14">
            <v>6.75</v>
          </cell>
          <cell r="L14">
            <v>1576.52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REV</v>
          </cell>
          <cell r="G15">
            <v>8392.75</v>
          </cell>
          <cell r="H15">
            <v>7391</v>
          </cell>
          <cell r="I15">
            <v>6741</v>
          </cell>
          <cell r="J15">
            <v>10736.5</v>
          </cell>
          <cell r="K15">
            <v>8959.1</v>
          </cell>
          <cell r="L15">
            <v>12160.26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REV</v>
          </cell>
          <cell r="G16">
            <v>5887.29</v>
          </cell>
          <cell r="H16">
            <v>7415.43</v>
          </cell>
          <cell r="I16">
            <v>6718.11</v>
          </cell>
          <cell r="J16">
            <v>8963.1200000000008</v>
          </cell>
          <cell r="K16">
            <v>11925.99</v>
          </cell>
          <cell r="L16">
            <v>12011.3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REV</v>
          </cell>
          <cell r="G17">
            <v>730968.67</v>
          </cell>
          <cell r="H17">
            <v>1185782.46</v>
          </cell>
          <cell r="I17">
            <v>854316.27</v>
          </cell>
          <cell r="J17">
            <v>484069.68</v>
          </cell>
          <cell r="K17">
            <v>202235.35</v>
          </cell>
          <cell r="L17">
            <v>543957.04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REV</v>
          </cell>
          <cell r="G18">
            <v>14430.24</v>
          </cell>
          <cell r="H18">
            <v>5905</v>
          </cell>
          <cell r="I18">
            <v>54139.95</v>
          </cell>
          <cell r="J18">
            <v>10107.5</v>
          </cell>
          <cell r="K18">
            <v>10416.42</v>
          </cell>
          <cell r="L18">
            <v>6929.52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REV</v>
          </cell>
          <cell r="G19">
            <v>33973.15</v>
          </cell>
          <cell r="H19">
            <v>71041.97</v>
          </cell>
          <cell r="I19">
            <v>76080.800000000003</v>
          </cell>
          <cell r="J19">
            <v>82351.839999999997</v>
          </cell>
          <cell r="K19">
            <v>90522.01</v>
          </cell>
          <cell r="L19">
            <v>117372.9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REV</v>
          </cell>
          <cell r="G20">
            <v>43889</v>
          </cell>
          <cell r="H20">
            <v>68821</v>
          </cell>
          <cell r="I20">
            <v>93146</v>
          </cell>
          <cell r="J20">
            <v>39062</v>
          </cell>
          <cell r="K20">
            <v>31398.85</v>
          </cell>
          <cell r="L20">
            <v>31146.400000000001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REV</v>
          </cell>
          <cell r="G21">
            <v>66569</v>
          </cell>
          <cell r="H21">
            <v>58661</v>
          </cell>
          <cell r="I21">
            <v>77746</v>
          </cell>
          <cell r="J21">
            <v>40572</v>
          </cell>
          <cell r="K21">
            <v>13441.74</v>
          </cell>
          <cell r="L21">
            <v>26980.1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REV</v>
          </cell>
          <cell r="G22">
            <v>92073.16</v>
          </cell>
          <cell r="H22">
            <v>61236.97</v>
          </cell>
          <cell r="I22">
            <v>56728.08</v>
          </cell>
          <cell r="J22">
            <v>27818.79</v>
          </cell>
          <cell r="K22">
            <v>21393.58</v>
          </cell>
          <cell r="L22">
            <v>37299.230000000003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REV</v>
          </cell>
          <cell r="G23">
            <v>74296.81</v>
          </cell>
          <cell r="H23">
            <v>81754.86</v>
          </cell>
          <cell r="I23">
            <v>86041.12</v>
          </cell>
          <cell r="J23">
            <v>79337</v>
          </cell>
          <cell r="K23">
            <v>85410.34</v>
          </cell>
          <cell r="L23">
            <v>68486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REV</v>
          </cell>
          <cell r="G24">
            <v>47413.18</v>
          </cell>
          <cell r="H24">
            <v>42702.5</v>
          </cell>
          <cell r="I24">
            <v>34247.5</v>
          </cell>
          <cell r="J24">
            <v>26998.89</v>
          </cell>
          <cell r="K24">
            <v>30834.89</v>
          </cell>
          <cell r="L24">
            <v>28050.57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REV</v>
          </cell>
          <cell r="G25">
            <v>51914.07</v>
          </cell>
          <cell r="H25">
            <v>30197.96</v>
          </cell>
          <cell r="I25">
            <v>20914.650000000001</v>
          </cell>
          <cell r="J25">
            <v>76449.53</v>
          </cell>
          <cell r="K25">
            <v>33217.919999999998</v>
          </cell>
          <cell r="L25">
            <v>20831.849999999999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REV</v>
          </cell>
          <cell r="H26">
            <v>51122.99</v>
          </cell>
          <cell r="I26">
            <v>50000</v>
          </cell>
          <cell r="J26">
            <v>100500</v>
          </cell>
          <cell r="K26">
            <v>114287</v>
          </cell>
          <cell r="L26">
            <v>99610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REV</v>
          </cell>
          <cell r="G27">
            <v>324772.21999999997</v>
          </cell>
          <cell r="H27">
            <v>329283.5</v>
          </cell>
          <cell r="I27">
            <v>276944.65999999997</v>
          </cell>
          <cell r="J27">
            <v>266173.86</v>
          </cell>
          <cell r="K27">
            <v>248178.62</v>
          </cell>
          <cell r="L27">
            <v>227814.76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REV</v>
          </cell>
          <cell r="G28">
            <v>8690068.8100000005</v>
          </cell>
          <cell r="H28">
            <v>5821751.6699999999</v>
          </cell>
          <cell r="I28">
            <v>3767735.86</v>
          </cell>
          <cell r="J28">
            <v>4426077.83</v>
          </cell>
          <cell r="K28">
            <v>3784932.08</v>
          </cell>
          <cell r="L28">
            <v>5955932.9199999999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REV</v>
          </cell>
          <cell r="G29">
            <v>1058</v>
          </cell>
          <cell r="H29">
            <v>1077.78</v>
          </cell>
          <cell r="I29">
            <v>3247.6</v>
          </cell>
          <cell r="J29">
            <v>3172.7</v>
          </cell>
          <cell r="K29">
            <v>3926.9</v>
          </cell>
          <cell r="L29">
            <v>528.76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REV</v>
          </cell>
          <cell r="G30">
            <v>599760.54</v>
          </cell>
          <cell r="H30">
            <v>586932.06999999995</v>
          </cell>
          <cell r="I30">
            <v>596738.29</v>
          </cell>
          <cell r="J30">
            <v>1012757.57</v>
          </cell>
          <cell r="K30">
            <v>679282.9</v>
          </cell>
          <cell r="L30">
            <v>808519.98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REV</v>
          </cell>
          <cell r="G31">
            <v>3737143.79</v>
          </cell>
          <cell r="H31">
            <v>3671624.86</v>
          </cell>
          <cell r="I31">
            <v>3775021.63</v>
          </cell>
          <cell r="J31">
            <v>3854261.61</v>
          </cell>
          <cell r="K31">
            <v>3788250.28</v>
          </cell>
          <cell r="L31">
            <v>3195872.27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REV</v>
          </cell>
          <cell r="G32">
            <v>82343.69</v>
          </cell>
          <cell r="H32">
            <v>2430</v>
          </cell>
          <cell r="I32">
            <v>1809.18</v>
          </cell>
          <cell r="J32">
            <v>7.51</v>
          </cell>
          <cell r="K32">
            <v>4989.5</v>
          </cell>
          <cell r="L32">
            <v>25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REV</v>
          </cell>
          <cell r="G33">
            <v>666262.34</v>
          </cell>
          <cell r="H33">
            <v>644495.29</v>
          </cell>
          <cell r="I33">
            <v>645562.1</v>
          </cell>
          <cell r="J33">
            <v>482545.48</v>
          </cell>
          <cell r="K33">
            <v>501212.1</v>
          </cell>
          <cell r="L33">
            <v>435013.5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REV</v>
          </cell>
          <cell r="G34">
            <v>540100.99</v>
          </cell>
          <cell r="H34">
            <v>394042.33</v>
          </cell>
          <cell r="I34">
            <v>785787.83</v>
          </cell>
          <cell r="J34">
            <v>203314.19</v>
          </cell>
          <cell r="K34">
            <v>216669.55</v>
          </cell>
          <cell r="L34">
            <v>217760</v>
          </cell>
        </row>
        <row r="35">
          <cell r="A35">
            <v>65</v>
          </cell>
          <cell r="B35" t="str">
            <v>Enroll&amp;SA</v>
          </cell>
          <cell r="C35" t="str">
            <v>Enrollment</v>
          </cell>
          <cell r="D35" t="str">
            <v>Auxiliary Administration - VPESA Office, includes SARC</v>
          </cell>
          <cell r="E35" t="str">
            <v>Designated</v>
          </cell>
          <cell r="F35" t="str">
            <v>REV</v>
          </cell>
          <cell r="G35">
            <v>-15.15</v>
          </cell>
        </row>
        <row r="36">
          <cell r="A36">
            <v>66</v>
          </cell>
          <cell r="B36" t="str">
            <v>Enroll&amp;SA</v>
          </cell>
          <cell r="C36" t="str">
            <v>Student Affairs</v>
          </cell>
          <cell r="D36" t="str">
            <v>VP for Enrollment and Student Affairs/Dean of Students</v>
          </cell>
          <cell r="E36" t="str">
            <v>Designated</v>
          </cell>
          <cell r="F36" t="str">
            <v>REV</v>
          </cell>
          <cell r="G36">
            <v>8000</v>
          </cell>
          <cell r="H36">
            <v>10000</v>
          </cell>
          <cell r="I36">
            <v>10000</v>
          </cell>
          <cell r="J36">
            <v>190603</v>
          </cell>
          <cell r="K36">
            <v>-44421.75</v>
          </cell>
          <cell r="L36">
            <v>50084.5</v>
          </cell>
        </row>
        <row r="37">
          <cell r="A37">
            <v>67</v>
          </cell>
          <cell r="B37" t="str">
            <v>Enroll&amp;SA</v>
          </cell>
          <cell r="C37" t="str">
            <v>Student Affairs</v>
          </cell>
          <cell r="D37" t="str">
            <v>Career Services</v>
          </cell>
          <cell r="E37" t="str">
            <v>Designated</v>
          </cell>
          <cell r="F37" t="str">
            <v>REV</v>
          </cell>
          <cell r="G37">
            <v>102468.13</v>
          </cell>
          <cell r="H37">
            <v>105776.56</v>
          </cell>
          <cell r="I37">
            <v>115111.07</v>
          </cell>
          <cell r="J37">
            <v>144677.72</v>
          </cell>
          <cell r="K37">
            <v>146734.95000000001</v>
          </cell>
          <cell r="L37">
            <v>135980.65</v>
          </cell>
        </row>
        <row r="38">
          <cell r="A38">
            <v>68</v>
          </cell>
          <cell r="B38" t="str">
            <v>Enroll&amp;SA</v>
          </cell>
          <cell r="C38" t="str">
            <v>Student Affairs</v>
          </cell>
          <cell r="D38" t="str">
            <v>Disability Services</v>
          </cell>
          <cell r="E38" t="str">
            <v>Designated</v>
          </cell>
          <cell r="F38" t="str">
            <v>REV</v>
          </cell>
          <cell r="G38">
            <v>80386.649999999994</v>
          </cell>
          <cell r="H38">
            <v>92429.18</v>
          </cell>
          <cell r="I38">
            <v>118912.57</v>
          </cell>
          <cell r="J38">
            <v>137324.25</v>
          </cell>
          <cell r="K38">
            <v>103182.69</v>
          </cell>
          <cell r="L38">
            <v>84004.06</v>
          </cell>
        </row>
        <row r="39">
          <cell r="A39">
            <v>69</v>
          </cell>
          <cell r="B39" t="str">
            <v>Enroll&amp;SA</v>
          </cell>
          <cell r="C39" t="str">
            <v>Student Affairs</v>
          </cell>
          <cell r="D39" t="str">
            <v>Financial Aid</v>
          </cell>
          <cell r="E39" t="str">
            <v>Designated</v>
          </cell>
          <cell r="F39" t="str">
            <v>REV</v>
          </cell>
          <cell r="G39">
            <v>1586906.94</v>
          </cell>
          <cell r="H39">
            <v>1681999.65</v>
          </cell>
          <cell r="I39">
            <v>1237499.8600000001</v>
          </cell>
          <cell r="J39">
            <v>1110228.43</v>
          </cell>
          <cell r="K39">
            <v>752319.65</v>
          </cell>
          <cell r="L39">
            <v>999186.1</v>
          </cell>
        </row>
        <row r="40">
          <cell r="A40">
            <v>71</v>
          </cell>
          <cell r="B40" t="str">
            <v>Enroll&amp;SA</v>
          </cell>
          <cell r="C40" t="str">
            <v>Student Affairs</v>
          </cell>
          <cell r="D40" t="str">
            <v>Veterans Education/Transition Services</v>
          </cell>
          <cell r="E40" t="str">
            <v>Designated</v>
          </cell>
          <cell r="F40" t="str">
            <v>REV</v>
          </cell>
          <cell r="G40">
            <v>13428</v>
          </cell>
          <cell r="H40">
            <v>4476</v>
          </cell>
          <cell r="I40">
            <v>9174</v>
          </cell>
          <cell r="J40">
            <v>6540.47</v>
          </cell>
          <cell r="K40">
            <v>18136.919999999998</v>
          </cell>
          <cell r="L40">
            <v>11499.4</v>
          </cell>
        </row>
        <row r="41">
          <cell r="A41">
            <v>73</v>
          </cell>
          <cell r="B41" t="str">
            <v>Enroll&amp;SA</v>
          </cell>
          <cell r="C41" t="str">
            <v>Student Affairs</v>
          </cell>
          <cell r="D41" t="str">
            <v>American Indian Student Services</v>
          </cell>
          <cell r="E41" t="str">
            <v>Designated</v>
          </cell>
          <cell r="F41" t="str">
            <v>REV</v>
          </cell>
          <cell r="J41">
            <v>14769.43</v>
          </cell>
          <cell r="K41">
            <v>4550</v>
          </cell>
          <cell r="L41">
            <v>4485</v>
          </cell>
        </row>
        <row r="42">
          <cell r="A42">
            <v>75</v>
          </cell>
          <cell r="B42" t="str">
            <v>Enroll&amp;SA</v>
          </cell>
          <cell r="C42" t="str">
            <v>Campus Rec</v>
          </cell>
          <cell r="D42" t="str">
            <v>Campus Recreation</v>
          </cell>
          <cell r="E42" t="str">
            <v>Designated</v>
          </cell>
          <cell r="F42" t="str">
            <v>REV</v>
          </cell>
          <cell r="L42">
            <v>11515</v>
          </cell>
        </row>
        <row r="43">
          <cell r="A43">
            <v>80</v>
          </cell>
          <cell r="B43" t="str">
            <v>Research and Creative Scholarship</v>
          </cell>
          <cell r="C43" t="str">
            <v>Creative Scholarship</v>
          </cell>
          <cell r="D43" t="str">
            <v>Flathead Lake Biological Station</v>
          </cell>
          <cell r="E43" t="str">
            <v>Designated</v>
          </cell>
          <cell r="F43" t="str">
            <v>REV</v>
          </cell>
          <cell r="G43">
            <v>280086.62</v>
          </cell>
          <cell r="H43">
            <v>246802.5</v>
          </cell>
          <cell r="I43">
            <v>253656.87</v>
          </cell>
          <cell r="J43">
            <v>232837.9</v>
          </cell>
          <cell r="K43">
            <v>256560.35</v>
          </cell>
          <cell r="L43">
            <v>652735.4</v>
          </cell>
        </row>
        <row r="44">
          <cell r="A44">
            <v>81</v>
          </cell>
          <cell r="B44" t="str">
            <v>Research and Creative Scholarship</v>
          </cell>
          <cell r="C44" t="str">
            <v>Creative Scholarship</v>
          </cell>
          <cell r="D44" t="str">
            <v>Biotechnology Center</v>
          </cell>
          <cell r="E44" t="str">
            <v>Designated</v>
          </cell>
          <cell r="F44" t="str">
            <v>REV</v>
          </cell>
          <cell r="G44">
            <v>139048</v>
          </cell>
          <cell r="H44">
            <v>107646.36</v>
          </cell>
          <cell r="I44">
            <v>124328.69</v>
          </cell>
          <cell r="J44">
            <v>117522.05</v>
          </cell>
          <cell r="K44">
            <v>119333.94</v>
          </cell>
          <cell r="L44">
            <v>133263.54999999999</v>
          </cell>
        </row>
        <row r="45">
          <cell r="A45">
            <v>82</v>
          </cell>
          <cell r="B45" t="str">
            <v>Research and Creative Scholarship</v>
          </cell>
          <cell r="C45" t="str">
            <v>Creative Scholarship</v>
          </cell>
          <cell r="D45" t="str">
            <v>Bureau of Business and Econ Researc</v>
          </cell>
          <cell r="E45" t="str">
            <v>Designated</v>
          </cell>
          <cell r="F45" t="str">
            <v>REV</v>
          </cell>
          <cell r="G45">
            <v>216673.5</v>
          </cell>
          <cell r="H45">
            <v>188201.35</v>
          </cell>
          <cell r="I45">
            <v>178719.15</v>
          </cell>
          <cell r="J45">
            <v>200765.61</v>
          </cell>
          <cell r="K45">
            <v>153717.42000000001</v>
          </cell>
          <cell r="L45">
            <v>165359.29999999999</v>
          </cell>
        </row>
        <row r="46">
          <cell r="A46">
            <v>83</v>
          </cell>
          <cell r="B46" t="str">
            <v>Research and Creative Scholarship</v>
          </cell>
          <cell r="C46" t="str">
            <v>Creative Scholarship</v>
          </cell>
          <cell r="D46" t="str">
            <v>Center for Biomolecular Structure &amp; Dynamics (CBSD)</v>
          </cell>
          <cell r="E46" t="str">
            <v>Designated</v>
          </cell>
          <cell r="F46" t="str">
            <v>REV</v>
          </cell>
          <cell r="G46">
            <v>242436</v>
          </cell>
          <cell r="H46">
            <v>204870.81</v>
          </cell>
          <cell r="I46">
            <v>263451.76</v>
          </cell>
          <cell r="J46">
            <v>271165.52</v>
          </cell>
          <cell r="K46">
            <v>275354.5</v>
          </cell>
          <cell r="L46">
            <v>248352.42</v>
          </cell>
        </row>
        <row r="47">
          <cell r="A47">
            <v>88</v>
          </cell>
          <cell r="B47" t="str">
            <v>Research and Creative Scholarship</v>
          </cell>
          <cell r="C47" t="str">
            <v>Creative Scholarship</v>
          </cell>
          <cell r="D47" t="str">
            <v>O'Connor Ctr for the Rocky Mtn West</v>
          </cell>
          <cell r="E47" t="str">
            <v>Designated</v>
          </cell>
          <cell r="F47" t="str">
            <v>REV</v>
          </cell>
          <cell r="G47">
            <v>64300</v>
          </cell>
          <cell r="H47">
            <v>33000</v>
          </cell>
          <cell r="I47">
            <v>29912.51</v>
          </cell>
          <cell r="J47">
            <v>31596.720000000001</v>
          </cell>
          <cell r="K47">
            <v>30000</v>
          </cell>
          <cell r="L47">
            <v>42386.47</v>
          </cell>
        </row>
        <row r="48">
          <cell r="A48">
            <v>89</v>
          </cell>
          <cell r="B48" t="str">
            <v>Research and Creative Scholarship</v>
          </cell>
          <cell r="C48" t="str">
            <v>Creative Scholarship</v>
          </cell>
          <cell r="D48" t="str">
            <v>Mt Coop Wildlife Research Unit</v>
          </cell>
          <cell r="E48" t="str">
            <v>Designated</v>
          </cell>
          <cell r="F48" t="str">
            <v>REV</v>
          </cell>
          <cell r="G48">
            <v>79538.710000000006</v>
          </cell>
          <cell r="H48">
            <v>78591.5</v>
          </cell>
          <cell r="I48">
            <v>31035.59</v>
          </cell>
          <cell r="J48">
            <v>29025.41</v>
          </cell>
          <cell r="K48">
            <v>24796.48</v>
          </cell>
          <cell r="L48">
            <v>20882.96</v>
          </cell>
        </row>
        <row r="49">
          <cell r="A49">
            <v>90</v>
          </cell>
          <cell r="B49" t="str">
            <v>Research and Creative Scholarship</v>
          </cell>
          <cell r="C49" t="str">
            <v>Creative Scholarship</v>
          </cell>
          <cell r="D49" t="str">
            <v>MT Natural Heritage Program</v>
          </cell>
          <cell r="E49" t="str">
            <v>Designated</v>
          </cell>
          <cell r="F49" t="str">
            <v>REV</v>
          </cell>
          <cell r="G49">
            <v>94888.35</v>
          </cell>
          <cell r="H49">
            <v>35842.839999999997</v>
          </cell>
          <cell r="I49">
            <v>102195.2</v>
          </cell>
          <cell r="J49">
            <v>65965.8</v>
          </cell>
          <cell r="K49">
            <v>59904.3</v>
          </cell>
          <cell r="L49">
            <v>71757.8</v>
          </cell>
        </row>
        <row r="50">
          <cell r="A50">
            <v>91</v>
          </cell>
          <cell r="B50" t="str">
            <v>Research and Creative Scholarship</v>
          </cell>
          <cell r="C50" t="str">
            <v>Creative Scholarship</v>
          </cell>
          <cell r="D50" t="str">
            <v>ACCELERATE MT: IP/Tech Transfer, ACCELERATE MT, MonTEC, PTAC, SBDC, ILEAD, Launchpad, World Trade Center</v>
          </cell>
          <cell r="E50" t="str">
            <v>Designated</v>
          </cell>
          <cell r="F50" t="str">
            <v>REV</v>
          </cell>
          <cell r="K50">
            <v>21903.99</v>
          </cell>
          <cell r="L50">
            <v>249462.39999999999</v>
          </cell>
        </row>
        <row r="51">
          <cell r="A51">
            <v>92</v>
          </cell>
          <cell r="B51" t="str">
            <v>Research and Creative Scholarship</v>
          </cell>
          <cell r="C51" t="str">
            <v>Creative Scholarship</v>
          </cell>
          <cell r="D51" t="str">
            <v>Graduate School</v>
          </cell>
          <cell r="E51" t="str">
            <v>Designated</v>
          </cell>
          <cell r="F51" t="str">
            <v>REV</v>
          </cell>
          <cell r="G51">
            <v>45879.25</v>
          </cell>
          <cell r="H51">
            <v>44441</v>
          </cell>
          <cell r="I51">
            <v>36734.5</v>
          </cell>
          <cell r="J51">
            <v>54151.03</v>
          </cell>
          <cell r="K51">
            <v>53211.5</v>
          </cell>
          <cell r="L51">
            <v>50263.75</v>
          </cell>
        </row>
        <row r="52">
          <cell r="A52">
            <v>94</v>
          </cell>
          <cell r="B52" t="str">
            <v>Research and Creative Scholarship</v>
          </cell>
          <cell r="C52" t="str">
            <v>Research</v>
          </cell>
          <cell r="D52" t="str">
            <v>Research Administration, includes Federal Relations</v>
          </cell>
          <cell r="E52" t="str">
            <v>Designated</v>
          </cell>
          <cell r="F52" t="str">
            <v>REV</v>
          </cell>
          <cell r="G52">
            <v>370548.42</v>
          </cell>
          <cell r="H52">
            <v>195455.31</v>
          </cell>
          <cell r="I52">
            <v>271357.46999999997</v>
          </cell>
          <cell r="J52">
            <v>190076.02</v>
          </cell>
          <cell r="K52">
            <v>151992</v>
          </cell>
          <cell r="L52">
            <v>376314.29</v>
          </cell>
        </row>
        <row r="53">
          <cell r="A53">
            <v>95</v>
          </cell>
          <cell r="B53" t="str">
            <v>Research and Creative Scholarship</v>
          </cell>
          <cell r="C53" t="str">
            <v>Research</v>
          </cell>
          <cell r="D53" t="str">
            <v>Research Compliance, including Animal Care</v>
          </cell>
          <cell r="E53" t="str">
            <v>Designated</v>
          </cell>
          <cell r="F53" t="str">
            <v>REV</v>
          </cell>
          <cell r="G53">
            <v>387084.01</v>
          </cell>
          <cell r="H53">
            <v>377391.91</v>
          </cell>
          <cell r="I53">
            <v>306946.78999999998</v>
          </cell>
          <cell r="J53">
            <v>416605.91</v>
          </cell>
          <cell r="K53">
            <v>434233.07</v>
          </cell>
          <cell r="L53">
            <v>680995.38</v>
          </cell>
        </row>
        <row r="54">
          <cell r="A54">
            <v>96</v>
          </cell>
          <cell r="B54" t="str">
            <v>Research and Creative Scholarship</v>
          </cell>
          <cell r="C54" t="str">
            <v>Research</v>
          </cell>
          <cell r="D54" t="str">
            <v>Research Outreach (Broader Impacts Group)</v>
          </cell>
          <cell r="E54" t="str">
            <v>Designated</v>
          </cell>
          <cell r="F54" t="str">
            <v>REV</v>
          </cell>
          <cell r="K54">
            <v>276000.83</v>
          </cell>
          <cell r="L54">
            <v>412309.36</v>
          </cell>
        </row>
        <row r="55">
          <cell r="A55">
            <v>97</v>
          </cell>
          <cell r="B55" t="str">
            <v>Research and Creative Scholarship</v>
          </cell>
          <cell r="C55" t="str">
            <v>Research</v>
          </cell>
          <cell r="D55" t="str">
            <v>Environmental Health and Risk Management</v>
          </cell>
          <cell r="E55" t="str">
            <v>Designated</v>
          </cell>
          <cell r="F55" t="str">
            <v>REV</v>
          </cell>
          <cell r="G55">
            <v>336956.01</v>
          </cell>
          <cell r="H55">
            <v>283691.73</v>
          </cell>
          <cell r="I55">
            <v>133664.89000000001</v>
          </cell>
          <cell r="J55">
            <v>153560.82</v>
          </cell>
          <cell r="K55">
            <v>150779.4</v>
          </cell>
          <cell r="L55">
            <v>162480.13</v>
          </cell>
        </row>
        <row r="56">
          <cell r="A56">
            <v>98</v>
          </cell>
          <cell r="B56" t="str">
            <v>Research and Creative Scholarship</v>
          </cell>
          <cell r="C56" t="str">
            <v>Research</v>
          </cell>
          <cell r="D56" t="str">
            <v>Office of Sponsored Programs</v>
          </cell>
          <cell r="E56" t="str">
            <v>Designated</v>
          </cell>
          <cell r="F56" t="str">
            <v>REV</v>
          </cell>
          <cell r="G56">
            <v>3133882.06</v>
          </cell>
          <cell r="H56">
            <v>4324663.29</v>
          </cell>
          <cell r="I56">
            <v>4428286.03</v>
          </cell>
          <cell r="J56">
            <v>4780166.55</v>
          </cell>
          <cell r="K56">
            <v>5812221.3899999997</v>
          </cell>
          <cell r="L56">
            <v>6602868.0599999996</v>
          </cell>
        </row>
        <row r="57">
          <cell r="A57">
            <v>99</v>
          </cell>
          <cell r="B57" t="str">
            <v>Provost</v>
          </cell>
          <cell r="C57" t="str">
            <v>Coll of Education &amp; Human Sciences</v>
          </cell>
          <cell r="D57" t="str">
            <v>College of Education/Dean</v>
          </cell>
          <cell r="E57" t="str">
            <v>Designated</v>
          </cell>
          <cell r="F57" t="str">
            <v>REV</v>
          </cell>
          <cell r="G57">
            <v>243470.06</v>
          </cell>
          <cell r="H57">
            <v>288702.27</v>
          </cell>
          <cell r="I57">
            <v>279853.36</v>
          </cell>
          <cell r="J57">
            <v>401915.42</v>
          </cell>
          <cell r="K57">
            <v>331963.82</v>
          </cell>
          <cell r="L57">
            <v>358328.46</v>
          </cell>
        </row>
        <row r="58">
          <cell r="A58">
            <v>101</v>
          </cell>
          <cell r="B58" t="str">
            <v>Provost</v>
          </cell>
          <cell r="C58" t="str">
            <v>Coll of Education &amp; Human Sciences</v>
          </cell>
          <cell r="D58" t="str">
            <v>HHP - Activity Classes</v>
          </cell>
          <cell r="E58" t="str">
            <v>Designated</v>
          </cell>
          <cell r="F58" t="str">
            <v>REV</v>
          </cell>
          <cell r="J58">
            <v>73300.5</v>
          </cell>
          <cell r="K58">
            <v>100175.8</v>
          </cell>
          <cell r="L58">
            <v>101446.2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REV</v>
          </cell>
          <cell r="H59">
            <v>469.2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REV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REV</v>
          </cell>
          <cell r="G61">
            <v>315100.71000000002</v>
          </cell>
          <cell r="H61">
            <v>232629.03</v>
          </cell>
          <cell r="I61">
            <v>122586.6</v>
          </cell>
          <cell r="J61">
            <v>178514.24</v>
          </cell>
          <cell r="K61">
            <v>205299.27</v>
          </cell>
          <cell r="L61">
            <v>253631.08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REV</v>
          </cell>
          <cell r="G62">
            <v>160581.16</v>
          </cell>
          <cell r="H62">
            <v>186212.16</v>
          </cell>
          <cell r="I62">
            <v>125353.93</v>
          </cell>
          <cell r="J62">
            <v>105891.12</v>
          </cell>
          <cell r="K62">
            <v>153812.44</v>
          </cell>
          <cell r="L62">
            <v>125620.98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REV</v>
          </cell>
          <cell r="G63">
            <v>81371.14</v>
          </cell>
          <cell r="H63">
            <v>42107.01</v>
          </cell>
          <cell r="I63">
            <v>29824.880000000001</v>
          </cell>
          <cell r="J63">
            <v>26371.46</v>
          </cell>
          <cell r="K63">
            <v>25178.5</v>
          </cell>
          <cell r="L63">
            <v>52938.95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REV</v>
          </cell>
          <cell r="G64">
            <v>43441.5</v>
          </cell>
          <cell r="H64">
            <v>43777.5</v>
          </cell>
          <cell r="I64">
            <v>47219.5</v>
          </cell>
          <cell r="J64">
            <v>49940</v>
          </cell>
          <cell r="K64">
            <v>82329.83</v>
          </cell>
          <cell r="L64">
            <v>87428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REV</v>
          </cell>
          <cell r="G65">
            <v>31936.44</v>
          </cell>
          <cell r="H65">
            <v>30361.25</v>
          </cell>
          <cell r="I65">
            <v>22451.49</v>
          </cell>
          <cell r="J65">
            <v>13355.13</v>
          </cell>
          <cell r="K65">
            <v>8593.92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REV</v>
          </cell>
          <cell r="G66">
            <v>329537.58</v>
          </cell>
          <cell r="H66">
            <v>485328.2</v>
          </cell>
          <cell r="I66">
            <v>480012.18</v>
          </cell>
          <cell r="J66">
            <v>676057.92</v>
          </cell>
          <cell r="K66">
            <v>189466.33</v>
          </cell>
          <cell r="L66">
            <v>383959.52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REV</v>
          </cell>
          <cell r="G67">
            <v>1017.03</v>
          </cell>
          <cell r="H67">
            <v>211.27</v>
          </cell>
          <cell r="I67">
            <v>0</v>
          </cell>
          <cell r="K67">
            <v>177</v>
          </cell>
          <cell r="L67">
            <v>-107.36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REV</v>
          </cell>
          <cell r="G68">
            <v>244812.29</v>
          </cell>
          <cell r="H68">
            <v>109938.99</v>
          </cell>
          <cell r="I68">
            <v>197942.43</v>
          </cell>
          <cell r="J68">
            <v>207585.14</v>
          </cell>
          <cell r="K68">
            <v>285414.81</v>
          </cell>
          <cell r="L68">
            <v>234378.9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REV</v>
          </cell>
          <cell r="G69">
            <v>365501.07</v>
          </cell>
          <cell r="H69">
            <v>585461.56000000006</v>
          </cell>
          <cell r="I69">
            <v>339677.12</v>
          </cell>
          <cell r="J69">
            <v>345517.02</v>
          </cell>
          <cell r="K69">
            <v>339588.85</v>
          </cell>
          <cell r="L69">
            <v>358396.55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REV</v>
          </cell>
          <cell r="G70">
            <v>186829.27</v>
          </cell>
          <cell r="H70">
            <v>358595.06</v>
          </cell>
          <cell r="I70">
            <v>301399.36</v>
          </cell>
          <cell r="J70">
            <v>672171</v>
          </cell>
          <cell r="K70">
            <v>475059.69</v>
          </cell>
          <cell r="L70">
            <v>569224.13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REV</v>
          </cell>
          <cell r="G71">
            <v>1316080.48</v>
          </cell>
          <cell r="H71">
            <v>922809.7</v>
          </cell>
          <cell r="I71">
            <v>1153423.26</v>
          </cell>
          <cell r="J71">
            <v>952172.63</v>
          </cell>
          <cell r="K71">
            <v>1149392.6399999999</v>
          </cell>
          <cell r="L71">
            <v>1431570.4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REV</v>
          </cell>
          <cell r="I72">
            <v>29796.46</v>
          </cell>
          <cell r="J72">
            <v>15071</v>
          </cell>
          <cell r="K72">
            <v>53059.67</v>
          </cell>
          <cell r="L72">
            <v>47627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REV</v>
          </cell>
          <cell r="G73">
            <v>275990.68</v>
          </cell>
          <cell r="H73">
            <v>232532.95</v>
          </cell>
          <cell r="I73">
            <v>252350.01</v>
          </cell>
          <cell r="J73">
            <v>243212.19</v>
          </cell>
          <cell r="K73">
            <v>215592.94</v>
          </cell>
          <cell r="L73">
            <v>204760.64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REV</v>
          </cell>
          <cell r="G74">
            <v>64635.42</v>
          </cell>
          <cell r="H74">
            <v>44900.800000000003</v>
          </cell>
          <cell r="I74">
            <v>40039.25</v>
          </cell>
          <cell r="J74">
            <v>236860.31</v>
          </cell>
          <cell r="K74">
            <v>185948.07</v>
          </cell>
          <cell r="L74">
            <v>330700.09999999998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REV</v>
          </cell>
          <cell r="G75">
            <v>26452.87</v>
          </cell>
          <cell r="H75">
            <v>27699.8</v>
          </cell>
          <cell r="I75">
            <v>122599.7</v>
          </cell>
          <cell r="J75">
            <v>71347</v>
          </cell>
          <cell r="K75">
            <v>80964.44</v>
          </cell>
          <cell r="L75">
            <v>141169.54999999999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REV</v>
          </cell>
          <cell r="G76">
            <v>7176.69</v>
          </cell>
          <cell r="H76">
            <v>7810.47</v>
          </cell>
          <cell r="I76">
            <v>7181.83</v>
          </cell>
          <cell r="J76">
            <v>4098</v>
          </cell>
          <cell r="K76">
            <v>6261.19</v>
          </cell>
          <cell r="L76">
            <v>4480.87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REV</v>
          </cell>
          <cell r="G77">
            <v>187044.49</v>
          </cell>
          <cell r="H77">
            <v>168624.3</v>
          </cell>
          <cell r="I77">
            <v>115879.72</v>
          </cell>
          <cell r="J77">
            <v>109314.27</v>
          </cell>
          <cell r="K77">
            <v>217922.99</v>
          </cell>
          <cell r="L77">
            <v>244988.27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REV</v>
          </cell>
          <cell r="G78">
            <v>197726.52</v>
          </cell>
          <cell r="H78">
            <v>168028</v>
          </cell>
          <cell r="I78">
            <v>253551.26</v>
          </cell>
          <cell r="J78">
            <v>102758.82</v>
          </cell>
          <cell r="K78">
            <v>127787.36</v>
          </cell>
          <cell r="L78">
            <v>80032.83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REV</v>
          </cell>
          <cell r="G79">
            <v>131931.25</v>
          </cell>
          <cell r="H79">
            <v>110465.87</v>
          </cell>
          <cell r="I79">
            <v>83447.97</v>
          </cell>
          <cell r="J79">
            <v>44353.36</v>
          </cell>
          <cell r="K79">
            <v>74364.75</v>
          </cell>
          <cell r="L79">
            <v>133195.46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REV</v>
          </cell>
          <cell r="G80">
            <v>26572.02</v>
          </cell>
          <cell r="H80">
            <v>22392.97</v>
          </cell>
          <cell r="I80">
            <v>62149.89</v>
          </cell>
          <cell r="J80">
            <v>117157.09</v>
          </cell>
          <cell r="K80">
            <v>239668.89</v>
          </cell>
          <cell r="L80">
            <v>298830.38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REV</v>
          </cell>
          <cell r="G81">
            <v>42000</v>
          </cell>
          <cell r="H81">
            <v>9370</v>
          </cell>
          <cell r="I81">
            <v>8472</v>
          </cell>
          <cell r="J81">
            <v>16651</v>
          </cell>
          <cell r="K81">
            <v>19146.7</v>
          </cell>
          <cell r="L81">
            <v>15709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REV</v>
          </cell>
          <cell r="L82">
            <v>1259.49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REV</v>
          </cell>
          <cell r="G83">
            <v>14675.5</v>
          </cell>
          <cell r="H83">
            <v>17649.830000000002</v>
          </cell>
          <cell r="I83">
            <v>14373.25</v>
          </cell>
          <cell r="J83">
            <v>16548.95</v>
          </cell>
          <cell r="K83">
            <v>16358.36</v>
          </cell>
          <cell r="L83">
            <v>15705.16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REV</v>
          </cell>
          <cell r="G84">
            <v>76910</v>
          </cell>
          <cell r="H84">
            <v>106159.82</v>
          </cell>
          <cell r="I84">
            <v>121308</v>
          </cell>
          <cell r="J84">
            <v>113865</v>
          </cell>
          <cell r="K84">
            <v>103046.5</v>
          </cell>
          <cell r="L84">
            <v>76082.720000000001</v>
          </cell>
        </row>
        <row r="85">
          <cell r="A85">
            <v>186</v>
          </cell>
          <cell r="B85" t="str">
            <v>Provost</v>
          </cell>
          <cell r="C85" t="str">
            <v>Global Engagement Office</v>
          </cell>
          <cell r="D85" t="str">
            <v>Global Engagement Office Administration</v>
          </cell>
          <cell r="E85" t="str">
            <v>Designated</v>
          </cell>
          <cell r="F85" t="str">
            <v>REV</v>
          </cell>
          <cell r="G85">
            <v>1236432.1100000001</v>
          </cell>
          <cell r="H85">
            <v>1379321.9</v>
          </cell>
          <cell r="I85">
            <v>1289337.72</v>
          </cell>
          <cell r="J85">
            <v>1427770.11</v>
          </cell>
          <cell r="K85">
            <v>1303101.25</v>
          </cell>
          <cell r="L85">
            <v>564384.43999999994</v>
          </cell>
        </row>
        <row r="86">
          <cell r="A86">
            <v>187</v>
          </cell>
          <cell r="B86" t="str">
            <v>Provost</v>
          </cell>
          <cell r="C86" t="str">
            <v>International Students and Scholars</v>
          </cell>
          <cell r="D86" t="str">
            <v>International Students and Scholars</v>
          </cell>
          <cell r="E86" t="str">
            <v>Designated</v>
          </cell>
          <cell r="F86" t="str">
            <v>REV</v>
          </cell>
          <cell r="G86">
            <v>27897.8</v>
          </cell>
          <cell r="H86">
            <v>21766.71</v>
          </cell>
          <cell r="I86">
            <v>27161.919999999998</v>
          </cell>
          <cell r="J86">
            <v>30180.12</v>
          </cell>
          <cell r="K86">
            <v>26104.43</v>
          </cell>
          <cell r="L86">
            <v>23496.36</v>
          </cell>
        </row>
        <row r="87">
          <cell r="A87">
            <v>189</v>
          </cell>
          <cell r="B87" t="str">
            <v>Provost</v>
          </cell>
          <cell r="C87" t="str">
            <v>Mansfield Center Administration</v>
          </cell>
          <cell r="D87" t="str">
            <v>Mansfield Center Administration</v>
          </cell>
          <cell r="E87" t="str">
            <v>Designated</v>
          </cell>
          <cell r="F87" t="str">
            <v>REV</v>
          </cell>
          <cell r="G87">
            <v>72000</v>
          </cell>
          <cell r="H87">
            <v>92064.1</v>
          </cell>
          <cell r="I87">
            <v>48139</v>
          </cell>
          <cell r="J87">
            <v>102665</v>
          </cell>
          <cell r="K87">
            <v>66270</v>
          </cell>
          <cell r="L87">
            <v>34125</v>
          </cell>
        </row>
        <row r="88">
          <cell r="A88">
            <v>192</v>
          </cell>
          <cell r="B88" t="str">
            <v>Provost</v>
          </cell>
          <cell r="C88" t="str">
            <v>Central and Southwest Asian Studies Center</v>
          </cell>
          <cell r="D88" t="str">
            <v>Central and Southwest Asian Studies Center</v>
          </cell>
          <cell r="E88" t="str">
            <v>Designated</v>
          </cell>
          <cell r="F88" t="str">
            <v>REV</v>
          </cell>
          <cell r="H88">
            <v>67032.649999999994</v>
          </cell>
          <cell r="I88">
            <v>6094.89</v>
          </cell>
          <cell r="J88">
            <v>12348.11</v>
          </cell>
          <cell r="K88">
            <v>9437.32</v>
          </cell>
          <cell r="L88">
            <v>7805.98</v>
          </cell>
        </row>
        <row r="89">
          <cell r="A89">
            <v>197</v>
          </cell>
          <cell r="B89" t="str">
            <v>Provost</v>
          </cell>
          <cell r="C89" t="str">
            <v>Montana Museum of Art &amp; Culture</v>
          </cell>
          <cell r="D89" t="str">
            <v>Montana Museum of Art &amp; Culture</v>
          </cell>
          <cell r="E89" t="str">
            <v>Designated</v>
          </cell>
          <cell r="F89" t="str">
            <v>REV</v>
          </cell>
          <cell r="G89">
            <v>30781.41</v>
          </cell>
          <cell r="H89">
            <v>60665.66</v>
          </cell>
          <cell r="I89">
            <v>56712.41</v>
          </cell>
          <cell r="J89">
            <v>20751.12</v>
          </cell>
          <cell r="K89">
            <v>26167.18</v>
          </cell>
          <cell r="L89">
            <v>39924.68</v>
          </cell>
        </row>
        <row r="90">
          <cell r="A90">
            <v>198</v>
          </cell>
          <cell r="B90" t="str">
            <v>Provost</v>
          </cell>
          <cell r="C90" t="str">
            <v>Provost Office</v>
          </cell>
          <cell r="D90" t="str">
            <v>Provost Office</v>
          </cell>
          <cell r="E90" t="str">
            <v>Designated</v>
          </cell>
          <cell r="F90" t="str">
            <v>REV</v>
          </cell>
          <cell r="G90">
            <v>1094.1700000000101</v>
          </cell>
          <cell r="H90">
            <v>43126.14</v>
          </cell>
          <cell r="I90">
            <v>169163.85</v>
          </cell>
          <cell r="J90">
            <v>342369.79</v>
          </cell>
          <cell r="K90">
            <v>9699.32</v>
          </cell>
          <cell r="L90">
            <v>521798.77</v>
          </cell>
        </row>
        <row r="91">
          <cell r="A91">
            <v>199</v>
          </cell>
          <cell r="B91" t="str">
            <v>Provost</v>
          </cell>
          <cell r="C91" t="str">
            <v>Registrars Office</v>
          </cell>
          <cell r="D91" t="str">
            <v>Registrars Office</v>
          </cell>
          <cell r="E91" t="str">
            <v>Designated</v>
          </cell>
          <cell r="F91" t="str">
            <v>REV</v>
          </cell>
          <cell r="G91">
            <v>156569.54</v>
          </cell>
          <cell r="H91">
            <v>185087.79</v>
          </cell>
          <cell r="I91">
            <v>146162.03</v>
          </cell>
          <cell r="J91">
            <v>201729.24</v>
          </cell>
          <cell r="K91">
            <v>213103.08</v>
          </cell>
          <cell r="L91">
            <v>186593.28</v>
          </cell>
        </row>
        <row r="92">
          <cell r="A92">
            <v>200</v>
          </cell>
          <cell r="B92" t="str">
            <v>Provost</v>
          </cell>
          <cell r="C92" t="str">
            <v>Rural Institute On Disabilities</v>
          </cell>
          <cell r="D92" t="str">
            <v>Rural Institute On Disabilities</v>
          </cell>
          <cell r="E92" t="str">
            <v>Designated</v>
          </cell>
          <cell r="F92" t="str">
            <v>REV</v>
          </cell>
          <cell r="G92">
            <v>299076.62</v>
          </cell>
          <cell r="H92">
            <v>274601.28999999998</v>
          </cell>
          <cell r="I92">
            <v>288366.49</v>
          </cell>
          <cell r="J92">
            <v>132649.64000000001</v>
          </cell>
          <cell r="K92">
            <v>53008.2</v>
          </cell>
          <cell r="L92">
            <v>91922.45</v>
          </cell>
        </row>
      </sheetData>
      <sheetData sheetId="12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EXP</v>
          </cell>
          <cell r="K2">
            <v>39592.199999999997</v>
          </cell>
          <cell r="L2">
            <v>74415.5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EXP</v>
          </cell>
          <cell r="L3">
            <v>2382.83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EXP</v>
          </cell>
          <cell r="G4">
            <v>130810.91</v>
          </cell>
          <cell r="H4">
            <v>173168.37</v>
          </cell>
          <cell r="I4">
            <v>143097.16</v>
          </cell>
          <cell r="J4">
            <v>145750.95000000001</v>
          </cell>
          <cell r="K4">
            <v>145340.74</v>
          </cell>
          <cell r="L4">
            <v>153023.70000000001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EXP</v>
          </cell>
          <cell r="G5">
            <v>93732.75</v>
          </cell>
          <cell r="H5">
            <v>91845.78</v>
          </cell>
          <cell r="I5">
            <v>112365.65</v>
          </cell>
          <cell r="J5">
            <v>92904.960000000006</v>
          </cell>
          <cell r="K5">
            <v>99919.89</v>
          </cell>
          <cell r="L5">
            <v>102187.15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EXP</v>
          </cell>
          <cell r="G6">
            <v>189184.93</v>
          </cell>
          <cell r="H6">
            <v>178759.14</v>
          </cell>
          <cell r="I6">
            <v>180845.15</v>
          </cell>
          <cell r="J6">
            <v>209399.41</v>
          </cell>
          <cell r="K6">
            <v>225814.77</v>
          </cell>
          <cell r="L6">
            <v>234404.83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EXP</v>
          </cell>
          <cell r="G7">
            <v>627828.6</v>
          </cell>
          <cell r="H7">
            <v>642854.86</v>
          </cell>
          <cell r="I7">
            <v>594687.73</v>
          </cell>
          <cell r="J7">
            <v>661334.47</v>
          </cell>
          <cell r="K7">
            <v>690268.76</v>
          </cell>
          <cell r="L7">
            <v>768760.29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EXP</v>
          </cell>
          <cell r="G8">
            <v>1727183.22</v>
          </cell>
          <cell r="H8">
            <v>1771248.83</v>
          </cell>
          <cell r="I8">
            <v>1700550.85</v>
          </cell>
          <cell r="J8">
            <v>1944585.94</v>
          </cell>
          <cell r="K8">
            <v>1639851.93</v>
          </cell>
          <cell r="L8">
            <v>2146819.39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EXP</v>
          </cell>
          <cell r="G9">
            <v>94269.13</v>
          </cell>
          <cell r="H9">
            <v>107080.66</v>
          </cell>
          <cell r="I9">
            <v>93213.7</v>
          </cell>
          <cell r="J9">
            <v>94701.83</v>
          </cell>
          <cell r="K9">
            <v>84300.72</v>
          </cell>
          <cell r="L9">
            <v>78841.259999999995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EXP</v>
          </cell>
          <cell r="G10">
            <v>169491.04</v>
          </cell>
          <cell r="H10">
            <v>177346.78</v>
          </cell>
          <cell r="I10">
            <v>163152.63</v>
          </cell>
          <cell r="J10">
            <v>199215.7</v>
          </cell>
          <cell r="K10">
            <v>193542.08</v>
          </cell>
          <cell r="L10">
            <v>259456.57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EXP</v>
          </cell>
          <cell r="G11">
            <v>277706.49</v>
          </cell>
          <cell r="H11">
            <v>274934.78000000003</v>
          </cell>
          <cell r="I11">
            <v>196743.12</v>
          </cell>
          <cell r="J11">
            <v>261882.46</v>
          </cell>
          <cell r="K11">
            <v>244395.97</v>
          </cell>
          <cell r="L11">
            <v>258013.19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EXP</v>
          </cell>
          <cell r="G12">
            <v>515520.31</v>
          </cell>
          <cell r="H12">
            <v>414373.76</v>
          </cell>
          <cell r="I12">
            <v>461681.74</v>
          </cell>
          <cell r="J12">
            <v>543365.97</v>
          </cell>
          <cell r="K12">
            <v>526357.51</v>
          </cell>
          <cell r="L12">
            <v>717986.25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EXP</v>
          </cell>
          <cell r="H13">
            <v>37275</v>
          </cell>
          <cell r="I13">
            <v>192339.94</v>
          </cell>
          <cell r="J13">
            <v>357307.05</v>
          </cell>
          <cell r="K13">
            <v>351728.72</v>
          </cell>
          <cell r="L13">
            <v>405298.73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EXP</v>
          </cell>
          <cell r="G14">
            <v>92987.96</v>
          </cell>
          <cell r="H14">
            <v>101961.84</v>
          </cell>
          <cell r="I14">
            <v>104717.92</v>
          </cell>
          <cell r="J14">
            <v>88048.44</v>
          </cell>
          <cell r="K14">
            <v>71319.34</v>
          </cell>
          <cell r="L14">
            <v>79463.09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EXP</v>
          </cell>
          <cell r="G15">
            <v>184599.23</v>
          </cell>
          <cell r="H15">
            <v>209146.1</v>
          </cell>
          <cell r="I15">
            <v>174904.63</v>
          </cell>
          <cell r="J15">
            <v>165358.12</v>
          </cell>
          <cell r="K15">
            <v>189789.04</v>
          </cell>
          <cell r="L15">
            <v>210983.96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EXP</v>
          </cell>
          <cell r="G16">
            <v>32693.41</v>
          </cell>
          <cell r="H16">
            <v>35114.58</v>
          </cell>
          <cell r="I16">
            <v>24101.200000000001</v>
          </cell>
          <cell r="J16">
            <v>26549.47</v>
          </cell>
          <cell r="K16">
            <v>40303.51</v>
          </cell>
          <cell r="L16">
            <v>41146.660000000003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EXP</v>
          </cell>
          <cell r="G17">
            <v>2471360.0099999998</v>
          </cell>
          <cell r="H17">
            <v>2543717.77</v>
          </cell>
          <cell r="I17">
            <v>2799628.33</v>
          </cell>
          <cell r="J17">
            <v>2584269.91</v>
          </cell>
          <cell r="K17">
            <v>2444530.61</v>
          </cell>
          <cell r="L17">
            <v>2984195.75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EXP</v>
          </cell>
          <cell r="G18">
            <v>141708.41</v>
          </cell>
          <cell r="H18">
            <v>143457.78</v>
          </cell>
          <cell r="I18">
            <v>95525.75</v>
          </cell>
          <cell r="J18">
            <v>132604.01999999999</v>
          </cell>
          <cell r="K18">
            <v>129113.85</v>
          </cell>
          <cell r="L18">
            <v>158217.75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EXP</v>
          </cell>
          <cell r="G19">
            <v>18263.11</v>
          </cell>
          <cell r="H19">
            <v>36156.67</v>
          </cell>
          <cell r="I19">
            <v>81096.84</v>
          </cell>
          <cell r="J19">
            <v>95519.4</v>
          </cell>
          <cell r="K19">
            <v>82316.12</v>
          </cell>
          <cell r="L19">
            <v>123004.56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EXP</v>
          </cell>
          <cell r="G20">
            <v>41165.81</v>
          </cell>
          <cell r="H20">
            <v>49385.04</v>
          </cell>
          <cell r="I20">
            <v>57288.36</v>
          </cell>
          <cell r="J20">
            <v>70049.16</v>
          </cell>
          <cell r="K20">
            <v>43304.39</v>
          </cell>
          <cell r="L20">
            <v>24061.84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EXP</v>
          </cell>
          <cell r="G21">
            <v>57578.02</v>
          </cell>
          <cell r="H21">
            <v>47926.12</v>
          </cell>
          <cell r="I21">
            <v>55799.63</v>
          </cell>
          <cell r="J21">
            <v>45933.63</v>
          </cell>
          <cell r="K21">
            <v>30169.9</v>
          </cell>
          <cell r="L21">
            <v>33573.480000000003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EXP</v>
          </cell>
          <cell r="G22">
            <v>96476.2</v>
          </cell>
          <cell r="H22">
            <v>77365.53</v>
          </cell>
          <cell r="I22">
            <v>45382.58</v>
          </cell>
          <cell r="J22">
            <v>23008.41</v>
          </cell>
          <cell r="K22">
            <v>17744.650000000001</v>
          </cell>
          <cell r="L22">
            <v>24719.439999999999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EXP</v>
          </cell>
          <cell r="G23">
            <v>5931.75</v>
          </cell>
          <cell r="H23">
            <v>40041.01</v>
          </cell>
          <cell r="I23">
            <v>51180.89</v>
          </cell>
          <cell r="J23">
            <v>105789.37</v>
          </cell>
          <cell r="K23">
            <v>104882.3</v>
          </cell>
          <cell r="L23">
            <v>98102.83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EXP</v>
          </cell>
          <cell r="G24">
            <v>15879.26</v>
          </cell>
          <cell r="H24">
            <v>17401.57</v>
          </cell>
          <cell r="I24">
            <v>15496.41</v>
          </cell>
          <cell r="J24">
            <v>50096.59</v>
          </cell>
          <cell r="K24">
            <v>70225.27</v>
          </cell>
          <cell r="L24">
            <v>63618.05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EXP</v>
          </cell>
          <cell r="G25">
            <v>50742.37</v>
          </cell>
          <cell r="H25">
            <v>30796.16</v>
          </cell>
          <cell r="I25">
            <v>54064.81</v>
          </cell>
          <cell r="J25">
            <v>68825.350000000006</v>
          </cell>
          <cell r="K25">
            <v>40427.74</v>
          </cell>
          <cell r="L25">
            <v>22830.13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EXP</v>
          </cell>
          <cell r="H26">
            <v>51122.99</v>
          </cell>
          <cell r="I26">
            <v>32423</v>
          </cell>
          <cell r="J26">
            <v>117248.32000000001</v>
          </cell>
          <cell r="K26">
            <v>65904.95</v>
          </cell>
          <cell r="L26">
            <v>98127.679999999993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EXP</v>
          </cell>
          <cell r="G27">
            <v>354059.52000000002</v>
          </cell>
          <cell r="H27">
            <v>324625.13</v>
          </cell>
          <cell r="I27">
            <v>199853.97</v>
          </cell>
          <cell r="J27">
            <v>260480.18</v>
          </cell>
          <cell r="K27">
            <v>230969.81</v>
          </cell>
          <cell r="L27">
            <v>275734.09999999998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EXP</v>
          </cell>
          <cell r="G28">
            <v>6917651.04</v>
          </cell>
          <cell r="H28">
            <v>9074279.8599999994</v>
          </cell>
          <cell r="I28">
            <v>5280790.83</v>
          </cell>
          <cell r="J28">
            <v>4097290.36</v>
          </cell>
          <cell r="K28">
            <v>4111107.11</v>
          </cell>
          <cell r="L28">
            <v>3871086.61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EXP</v>
          </cell>
          <cell r="G29">
            <v>460.94</v>
          </cell>
          <cell r="H29">
            <v>1277.79</v>
          </cell>
          <cell r="I29">
            <v>3740.06</v>
          </cell>
          <cell r="J29">
            <v>2762.08</v>
          </cell>
          <cell r="K29">
            <v>4572.9799999999996</v>
          </cell>
          <cell r="L29">
            <v>905.53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EXP</v>
          </cell>
          <cell r="G30">
            <v>664459.73</v>
          </cell>
          <cell r="H30">
            <v>770230.55</v>
          </cell>
          <cell r="I30">
            <v>446322.27</v>
          </cell>
          <cell r="J30">
            <v>681673.91</v>
          </cell>
          <cell r="K30">
            <v>609988.67000000004</v>
          </cell>
          <cell r="L30">
            <v>488986.35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EXP</v>
          </cell>
          <cell r="G31">
            <v>3750853.47</v>
          </cell>
          <cell r="H31">
            <v>3683193.55</v>
          </cell>
          <cell r="I31">
            <v>3631501.39</v>
          </cell>
          <cell r="J31">
            <v>3932877.59</v>
          </cell>
          <cell r="K31">
            <v>3735077.29</v>
          </cell>
          <cell r="L31">
            <v>3199044.76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EXP</v>
          </cell>
          <cell r="G32">
            <v>131548.24</v>
          </cell>
          <cell r="H32">
            <v>18603.23</v>
          </cell>
          <cell r="I32">
            <v>4263.93</v>
          </cell>
          <cell r="J32">
            <v>777.15</v>
          </cell>
          <cell r="K32">
            <v>9048.73</v>
          </cell>
          <cell r="L32">
            <v>-1296.82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EXP</v>
          </cell>
          <cell r="G33">
            <v>635924.80000000005</v>
          </cell>
          <cell r="H33">
            <v>617887.71</v>
          </cell>
          <cell r="I33">
            <v>631856.55000000005</v>
          </cell>
          <cell r="J33">
            <v>502410.18</v>
          </cell>
          <cell r="K33">
            <v>474731.09</v>
          </cell>
          <cell r="L33">
            <v>455910.3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EXP</v>
          </cell>
          <cell r="G34">
            <v>317479.81</v>
          </cell>
          <cell r="H34">
            <v>657601.97</v>
          </cell>
          <cell r="I34">
            <v>732845.77</v>
          </cell>
          <cell r="J34">
            <v>216940.36</v>
          </cell>
          <cell r="K34">
            <v>228215.36</v>
          </cell>
          <cell r="L34">
            <v>176498.41</v>
          </cell>
        </row>
        <row r="35">
          <cell r="A35">
            <v>66</v>
          </cell>
          <cell r="B35" t="str">
            <v>Enroll&amp;SA</v>
          </cell>
          <cell r="C35" t="str">
            <v>Student Affairs</v>
          </cell>
          <cell r="D35" t="str">
            <v>VP for Enrollment and Student Affairs/Dean of Students</v>
          </cell>
          <cell r="E35" t="str">
            <v>Designated</v>
          </cell>
          <cell r="F35" t="str">
            <v>EXP</v>
          </cell>
          <cell r="G35">
            <v>8331.8799999999992</v>
          </cell>
          <cell r="H35">
            <v>1622.04</v>
          </cell>
          <cell r="I35">
            <v>11298.45</v>
          </cell>
          <cell r="J35">
            <v>95049.51</v>
          </cell>
          <cell r="K35">
            <v>18025.490000000002</v>
          </cell>
          <cell r="L35">
            <v>20299.830000000002</v>
          </cell>
        </row>
        <row r="36">
          <cell r="A36">
            <v>67</v>
          </cell>
          <cell r="B36" t="str">
            <v>Enroll&amp;SA</v>
          </cell>
          <cell r="C36" t="str">
            <v>Student Affairs</v>
          </cell>
          <cell r="D36" t="str">
            <v>Career Services</v>
          </cell>
          <cell r="E36" t="str">
            <v>Designated</v>
          </cell>
          <cell r="F36" t="str">
            <v>EXP</v>
          </cell>
          <cell r="G36">
            <v>85196.24</v>
          </cell>
          <cell r="H36">
            <v>66803.27</v>
          </cell>
          <cell r="I36">
            <v>257122.74</v>
          </cell>
          <cell r="J36">
            <v>155122.84</v>
          </cell>
          <cell r="K36">
            <v>162261.31</v>
          </cell>
          <cell r="L36">
            <v>126801.98</v>
          </cell>
        </row>
        <row r="37">
          <cell r="A37">
            <v>68</v>
          </cell>
          <cell r="B37" t="str">
            <v>Enroll&amp;SA</v>
          </cell>
          <cell r="C37" t="str">
            <v>Student Affairs</v>
          </cell>
          <cell r="D37" t="str">
            <v>Disability Services</v>
          </cell>
          <cell r="E37" t="str">
            <v>Designated</v>
          </cell>
          <cell r="F37" t="str">
            <v>EXP</v>
          </cell>
          <cell r="G37">
            <v>51508.93</v>
          </cell>
          <cell r="H37">
            <v>58140.74</v>
          </cell>
          <cell r="I37">
            <v>61670.879999999997</v>
          </cell>
          <cell r="J37">
            <v>154539.28</v>
          </cell>
          <cell r="K37">
            <v>71846.179999999993</v>
          </cell>
          <cell r="L37">
            <v>90509.18</v>
          </cell>
        </row>
        <row r="38">
          <cell r="A38">
            <v>69</v>
          </cell>
          <cell r="B38" t="str">
            <v>Enroll&amp;SA</v>
          </cell>
          <cell r="C38" t="str">
            <v>Student Affairs</v>
          </cell>
          <cell r="D38" t="str">
            <v>Financial Aid</v>
          </cell>
          <cell r="E38" t="str">
            <v>Designated</v>
          </cell>
          <cell r="F38" t="str">
            <v>EXP</v>
          </cell>
          <cell r="G38">
            <v>1388176.29</v>
          </cell>
          <cell r="H38">
            <v>1657089.87</v>
          </cell>
          <cell r="I38">
            <v>1422840.09</v>
          </cell>
          <cell r="J38">
            <v>1278997.1399999999</v>
          </cell>
          <cell r="K38">
            <v>717685.66</v>
          </cell>
          <cell r="L38">
            <v>919663.03</v>
          </cell>
        </row>
        <row r="39">
          <cell r="A39">
            <v>71</v>
          </cell>
          <cell r="B39" t="str">
            <v>Enroll&amp;SA</v>
          </cell>
          <cell r="C39" t="str">
            <v>Student Affairs</v>
          </cell>
          <cell r="D39" t="str">
            <v>Veterans Education/Transition Services</v>
          </cell>
          <cell r="E39" t="str">
            <v>Designated</v>
          </cell>
          <cell r="F39" t="str">
            <v>EXP</v>
          </cell>
          <cell r="G39">
            <v>272.81</v>
          </cell>
          <cell r="H39">
            <v>12577.89</v>
          </cell>
          <cell r="I39">
            <v>1370.15</v>
          </cell>
          <cell r="J39">
            <v>1588.53</v>
          </cell>
          <cell r="K39">
            <v>29578.06</v>
          </cell>
          <cell r="L39">
            <v>6263.61</v>
          </cell>
        </row>
        <row r="40">
          <cell r="A40">
            <v>73</v>
          </cell>
          <cell r="B40" t="str">
            <v>Enroll&amp;SA</v>
          </cell>
          <cell r="C40" t="str">
            <v>Student Affairs</v>
          </cell>
          <cell r="D40" t="str">
            <v>American Indian Student Services</v>
          </cell>
          <cell r="E40" t="str">
            <v>Designated</v>
          </cell>
          <cell r="F40" t="str">
            <v>EXP</v>
          </cell>
          <cell r="J40">
            <v>3312.62</v>
          </cell>
          <cell r="K40">
            <v>4115.43</v>
          </cell>
          <cell r="L40">
            <v>2543.3200000000002</v>
          </cell>
        </row>
        <row r="41">
          <cell r="A41">
            <v>75</v>
          </cell>
          <cell r="B41" t="str">
            <v>Enroll&amp;SA</v>
          </cell>
          <cell r="C41" t="str">
            <v>Campus Rec</v>
          </cell>
          <cell r="D41" t="str">
            <v>Campus Recreation</v>
          </cell>
          <cell r="E41" t="str">
            <v>Designated</v>
          </cell>
          <cell r="F41" t="str">
            <v>EXP</v>
          </cell>
          <cell r="L41">
            <v>11402.5</v>
          </cell>
        </row>
        <row r="42">
          <cell r="A42">
            <v>80</v>
          </cell>
          <cell r="B42" t="str">
            <v>Research and Creative Scholarship</v>
          </cell>
          <cell r="C42" t="str">
            <v>Creative Scholarship</v>
          </cell>
          <cell r="D42" t="str">
            <v>Flathead Lake Biological Station</v>
          </cell>
          <cell r="E42" t="str">
            <v>Designated</v>
          </cell>
          <cell r="F42" t="str">
            <v>EXP</v>
          </cell>
          <cell r="G42">
            <v>175709.17</v>
          </cell>
          <cell r="H42">
            <v>274050.82</v>
          </cell>
          <cell r="I42">
            <v>247637.92</v>
          </cell>
          <cell r="J42">
            <v>243869.66</v>
          </cell>
          <cell r="K42">
            <v>314252.84000000003</v>
          </cell>
          <cell r="L42">
            <v>517666.37</v>
          </cell>
        </row>
        <row r="43">
          <cell r="A43">
            <v>81</v>
          </cell>
          <cell r="B43" t="str">
            <v>Research and Creative Scholarship</v>
          </cell>
          <cell r="C43" t="str">
            <v>Creative Scholarship</v>
          </cell>
          <cell r="D43" t="str">
            <v>Biotechnology Center</v>
          </cell>
          <cell r="E43" t="str">
            <v>Designated</v>
          </cell>
          <cell r="F43" t="str">
            <v>EXP</v>
          </cell>
          <cell r="G43">
            <v>135609.74</v>
          </cell>
          <cell r="H43">
            <v>111084.62</v>
          </cell>
          <cell r="I43">
            <v>124328.69</v>
          </cell>
          <cell r="J43">
            <v>117522.05</v>
          </cell>
          <cell r="K43">
            <v>119333.94</v>
          </cell>
          <cell r="L43">
            <v>133263.54999999999</v>
          </cell>
        </row>
        <row r="44">
          <cell r="A44">
            <v>82</v>
          </cell>
          <cell r="B44" t="str">
            <v>Research and Creative Scholarship</v>
          </cell>
          <cell r="C44" t="str">
            <v>Creative Scholarship</v>
          </cell>
          <cell r="D44" t="str">
            <v>Bureau of Business and Econ Researc</v>
          </cell>
          <cell r="E44" t="str">
            <v>Designated</v>
          </cell>
          <cell r="F44" t="str">
            <v>EXP</v>
          </cell>
          <cell r="G44">
            <v>282626.46999999997</v>
          </cell>
          <cell r="H44">
            <v>179121.52</v>
          </cell>
          <cell r="I44">
            <v>180057.21</v>
          </cell>
          <cell r="J44">
            <v>217393.12</v>
          </cell>
          <cell r="K44">
            <v>147584.47</v>
          </cell>
          <cell r="L44">
            <v>144898.32999999999</v>
          </cell>
        </row>
        <row r="45">
          <cell r="A45">
            <v>83</v>
          </cell>
          <cell r="B45" t="str">
            <v>Research and Creative Scholarship</v>
          </cell>
          <cell r="C45" t="str">
            <v>Creative Scholarship</v>
          </cell>
          <cell r="D45" t="str">
            <v>Center for Biomolecular Structure &amp; Dynamics (CBSD)</v>
          </cell>
          <cell r="E45" t="str">
            <v>Designated</v>
          </cell>
          <cell r="F45" t="str">
            <v>EXP</v>
          </cell>
          <cell r="G45">
            <v>242761.4</v>
          </cell>
          <cell r="H45">
            <v>201767.54</v>
          </cell>
          <cell r="I45">
            <v>261140.55</v>
          </cell>
          <cell r="J45">
            <v>256735.73</v>
          </cell>
          <cell r="K45">
            <v>208367.07</v>
          </cell>
          <cell r="L45">
            <v>247318.16</v>
          </cell>
        </row>
        <row r="46">
          <cell r="A46">
            <v>88</v>
          </cell>
          <cell r="B46" t="str">
            <v>Research and Creative Scholarship</v>
          </cell>
          <cell r="C46" t="str">
            <v>Creative Scholarship</v>
          </cell>
          <cell r="D46" t="str">
            <v>O'Connor Ctr for the Rocky Mtn West</v>
          </cell>
          <cell r="E46" t="str">
            <v>Designated</v>
          </cell>
          <cell r="F46" t="str">
            <v>EXP</v>
          </cell>
          <cell r="G46">
            <v>78625.990000000005</v>
          </cell>
          <cell r="H46">
            <v>34640.65</v>
          </cell>
          <cell r="I46">
            <v>31901.59</v>
          </cell>
          <cell r="J46">
            <v>32129.81</v>
          </cell>
          <cell r="K46">
            <v>42075.38</v>
          </cell>
          <cell r="L46">
            <v>32774.89</v>
          </cell>
        </row>
        <row r="47">
          <cell r="A47">
            <v>89</v>
          </cell>
          <cell r="B47" t="str">
            <v>Research and Creative Scholarship</v>
          </cell>
          <cell r="C47" t="str">
            <v>Creative Scholarship</v>
          </cell>
          <cell r="D47" t="str">
            <v>Mt Coop Wildlife Research Unit</v>
          </cell>
          <cell r="E47" t="str">
            <v>Designated</v>
          </cell>
          <cell r="F47" t="str">
            <v>EXP</v>
          </cell>
          <cell r="G47">
            <v>74062.960000000006</v>
          </cell>
          <cell r="H47">
            <v>81738.22</v>
          </cell>
          <cell r="I47">
            <v>33513.019999999997</v>
          </cell>
          <cell r="J47">
            <v>21727.82</v>
          </cell>
          <cell r="K47">
            <v>26963.94</v>
          </cell>
          <cell r="L47">
            <v>22917.38</v>
          </cell>
        </row>
        <row r="48">
          <cell r="A48">
            <v>90</v>
          </cell>
          <cell r="B48" t="str">
            <v>Research and Creative Scholarship</v>
          </cell>
          <cell r="C48" t="str">
            <v>Creative Scholarship</v>
          </cell>
          <cell r="D48" t="str">
            <v>MT Natural Heritage Program</v>
          </cell>
          <cell r="E48" t="str">
            <v>Designated</v>
          </cell>
          <cell r="F48" t="str">
            <v>EXP</v>
          </cell>
          <cell r="G48">
            <v>55312.06</v>
          </cell>
          <cell r="H48">
            <v>26128.16</v>
          </cell>
          <cell r="I48">
            <v>31468.77</v>
          </cell>
          <cell r="J48">
            <v>31495.01</v>
          </cell>
          <cell r="K48">
            <v>18162.32</v>
          </cell>
          <cell r="L48">
            <v>40472.6</v>
          </cell>
        </row>
        <row r="49">
          <cell r="A49">
            <v>91</v>
          </cell>
          <cell r="B49" t="str">
            <v>Research and Creative Scholarship</v>
          </cell>
          <cell r="C49" t="str">
            <v>Creative Scholarship</v>
          </cell>
          <cell r="D49" t="str">
            <v>ACCELERATE MT: IP/Tech Transfer, ACCELERATE MT, MonTEC, PTAC, SBDC, ILEAD, Launchpad, World Trade Center</v>
          </cell>
          <cell r="E49" t="str">
            <v>Designated</v>
          </cell>
          <cell r="F49" t="str">
            <v>EXP</v>
          </cell>
          <cell r="K49">
            <v>13778.45</v>
          </cell>
          <cell r="L49">
            <v>255046.35</v>
          </cell>
        </row>
        <row r="50">
          <cell r="A50">
            <v>92</v>
          </cell>
          <cell r="B50" t="str">
            <v>Research and Creative Scholarship</v>
          </cell>
          <cell r="C50" t="str">
            <v>Creative Scholarship</v>
          </cell>
          <cell r="D50" t="str">
            <v>Graduate School</v>
          </cell>
          <cell r="E50" t="str">
            <v>Designated</v>
          </cell>
          <cell r="F50" t="str">
            <v>EXP</v>
          </cell>
          <cell r="G50">
            <v>41848.94</v>
          </cell>
          <cell r="H50">
            <v>54668.480000000003</v>
          </cell>
          <cell r="I50">
            <v>8548.0400000000009</v>
          </cell>
          <cell r="J50">
            <v>6169.54</v>
          </cell>
          <cell r="K50">
            <v>15438.6</v>
          </cell>
          <cell r="L50">
            <v>2250.6</v>
          </cell>
        </row>
        <row r="51">
          <cell r="A51">
            <v>94</v>
          </cell>
          <cell r="B51" t="str">
            <v>Research and Creative Scholarship</v>
          </cell>
          <cell r="C51" t="str">
            <v>Research</v>
          </cell>
          <cell r="D51" t="str">
            <v>Research Administration, includes Federal Relations</v>
          </cell>
          <cell r="E51" t="str">
            <v>Designated</v>
          </cell>
          <cell r="F51" t="str">
            <v>EXP</v>
          </cell>
          <cell r="G51">
            <v>232194.43</v>
          </cell>
          <cell r="H51">
            <v>275709.55</v>
          </cell>
          <cell r="I51">
            <v>303959.02</v>
          </cell>
          <cell r="J51">
            <v>132984.94</v>
          </cell>
          <cell r="K51">
            <v>106318.6</v>
          </cell>
          <cell r="L51">
            <v>279218.89</v>
          </cell>
        </row>
        <row r="52">
          <cell r="A52">
            <v>95</v>
          </cell>
          <cell r="B52" t="str">
            <v>Research and Creative Scholarship</v>
          </cell>
          <cell r="C52" t="str">
            <v>Research</v>
          </cell>
          <cell r="D52" t="str">
            <v>Research Compliance, including Animal Care</v>
          </cell>
          <cell r="E52" t="str">
            <v>Designated</v>
          </cell>
          <cell r="F52" t="str">
            <v>EXP</v>
          </cell>
          <cell r="G52">
            <v>408171.58</v>
          </cell>
          <cell r="H52">
            <v>346801.29</v>
          </cell>
          <cell r="I52">
            <v>350641.04</v>
          </cell>
          <cell r="J52">
            <v>407237.57</v>
          </cell>
          <cell r="K52">
            <v>440506.48</v>
          </cell>
          <cell r="L52">
            <v>667927.07999999996</v>
          </cell>
        </row>
        <row r="53">
          <cell r="A53">
            <v>96</v>
          </cell>
          <cell r="B53" t="str">
            <v>Research and Creative Scholarship</v>
          </cell>
          <cell r="C53" t="str">
            <v>Research</v>
          </cell>
          <cell r="D53" t="str">
            <v>Research Outreach (Broader Impacts Group)</v>
          </cell>
          <cell r="E53" t="str">
            <v>Designated</v>
          </cell>
          <cell r="F53" t="str">
            <v>EXP</v>
          </cell>
          <cell r="K53">
            <v>276466.83</v>
          </cell>
          <cell r="L53">
            <v>383130.4</v>
          </cell>
        </row>
        <row r="54">
          <cell r="A54">
            <v>97</v>
          </cell>
          <cell r="B54" t="str">
            <v>Research and Creative Scholarship</v>
          </cell>
          <cell r="C54" t="str">
            <v>Research</v>
          </cell>
          <cell r="D54" t="str">
            <v>Environmental Health and Risk Management</v>
          </cell>
          <cell r="E54" t="str">
            <v>Designated</v>
          </cell>
          <cell r="F54" t="str">
            <v>EXP</v>
          </cell>
          <cell r="G54">
            <v>312633</v>
          </cell>
          <cell r="H54">
            <v>299306.23999999999</v>
          </cell>
          <cell r="I54">
            <v>143076.06</v>
          </cell>
          <cell r="J54">
            <v>145600.63</v>
          </cell>
          <cell r="K54">
            <v>147887.76</v>
          </cell>
          <cell r="L54">
            <v>149344.21</v>
          </cell>
        </row>
        <row r="55">
          <cell r="A55">
            <v>98</v>
          </cell>
          <cell r="B55" t="str">
            <v>Research and Creative Scholarship</v>
          </cell>
          <cell r="C55" t="str">
            <v>Research</v>
          </cell>
          <cell r="D55" t="str">
            <v>Office of Sponsored Programs</v>
          </cell>
          <cell r="E55" t="str">
            <v>Designated</v>
          </cell>
          <cell r="F55" t="str">
            <v>EXP</v>
          </cell>
          <cell r="G55">
            <v>5898211.2699999996</v>
          </cell>
          <cell r="H55">
            <v>3506736.26</v>
          </cell>
          <cell r="I55">
            <v>3034708.65</v>
          </cell>
          <cell r="J55">
            <v>4312439.6500000004</v>
          </cell>
          <cell r="K55">
            <v>4582708.3</v>
          </cell>
          <cell r="L55">
            <v>6368168.1100000003</v>
          </cell>
        </row>
        <row r="56">
          <cell r="A56">
            <v>99</v>
          </cell>
          <cell r="B56" t="str">
            <v>Provost</v>
          </cell>
          <cell r="C56" t="str">
            <v>Coll of Education &amp; Human Sciences</v>
          </cell>
          <cell r="D56" t="str">
            <v>College of Education/Dean</v>
          </cell>
          <cell r="E56" t="str">
            <v>Designated</v>
          </cell>
          <cell r="F56" t="str">
            <v>EXP</v>
          </cell>
          <cell r="G56">
            <v>336646.06</v>
          </cell>
          <cell r="H56">
            <v>264774.43</v>
          </cell>
          <cell r="I56">
            <v>304774.59000000003</v>
          </cell>
          <cell r="J56">
            <v>356567.03999999998</v>
          </cell>
          <cell r="K56">
            <v>427586.5</v>
          </cell>
          <cell r="L56">
            <v>316250.95</v>
          </cell>
        </row>
        <row r="57">
          <cell r="A57">
            <v>101</v>
          </cell>
          <cell r="B57" t="str">
            <v>Provost</v>
          </cell>
          <cell r="C57" t="str">
            <v>Coll of Education &amp; Human Sciences</v>
          </cell>
          <cell r="D57" t="str">
            <v>HHP - Activity Classes</v>
          </cell>
          <cell r="E57" t="str">
            <v>Designated</v>
          </cell>
          <cell r="F57" t="str">
            <v>EXP</v>
          </cell>
          <cell r="J57">
            <v>70831.09</v>
          </cell>
          <cell r="K57">
            <v>77877.36</v>
          </cell>
          <cell r="L57">
            <v>107578.97</v>
          </cell>
        </row>
        <row r="58">
          <cell r="A58">
            <v>110</v>
          </cell>
          <cell r="B58" t="str">
            <v>Provost</v>
          </cell>
          <cell r="C58" t="str">
            <v>College Hlth Prof &amp; Biomedical Sci</v>
          </cell>
          <cell r="D58" t="str">
            <v>Center for Structural and Functional Neuroscience</v>
          </cell>
          <cell r="E58" t="str">
            <v>Designated</v>
          </cell>
          <cell r="F58" t="str">
            <v>EXP</v>
          </cell>
          <cell r="G58">
            <v>0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EXP</v>
          </cell>
          <cell r="I59">
            <v>5.2722270993399401E-12</v>
          </cell>
          <cell r="J59">
            <v>798.17999999999802</v>
          </cell>
          <cell r="K59">
            <v>-798.17999999999699</v>
          </cell>
          <cell r="L59">
            <v>186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EXP</v>
          </cell>
          <cell r="G60">
            <v>155</v>
          </cell>
          <cell r="H60">
            <v>1840.02</v>
          </cell>
          <cell r="I60">
            <v>449</v>
          </cell>
          <cell r="J60">
            <v>123</v>
          </cell>
          <cell r="K60">
            <v>2628.39</v>
          </cell>
          <cell r="L60">
            <v>10570.62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EXP</v>
          </cell>
          <cell r="G61">
            <v>367204.89</v>
          </cell>
          <cell r="H61">
            <v>270046.55</v>
          </cell>
          <cell r="I61">
            <v>191113.64</v>
          </cell>
          <cell r="J61">
            <v>151944.67000000001</v>
          </cell>
          <cell r="K61">
            <v>218612.4</v>
          </cell>
          <cell r="L61">
            <v>245741.01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EXP</v>
          </cell>
          <cell r="G62">
            <v>156267</v>
          </cell>
          <cell r="H62">
            <v>168958.79</v>
          </cell>
          <cell r="I62">
            <v>171624.5</v>
          </cell>
          <cell r="J62">
            <v>116630.19</v>
          </cell>
          <cell r="K62">
            <v>129530.41</v>
          </cell>
          <cell r="L62">
            <v>180135.37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EXP</v>
          </cell>
          <cell r="G63">
            <v>51304.15</v>
          </cell>
          <cell r="H63">
            <v>28072.07</v>
          </cell>
          <cell r="I63">
            <v>54703.040000000001</v>
          </cell>
          <cell r="J63">
            <v>23908.38</v>
          </cell>
          <cell r="K63">
            <v>28430.33</v>
          </cell>
          <cell r="L63">
            <v>92037.09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EXP</v>
          </cell>
          <cell r="G64">
            <v>35577.440000000002</v>
          </cell>
          <cell r="H64">
            <v>33935.75</v>
          </cell>
          <cell r="I64">
            <v>52309.25</v>
          </cell>
          <cell r="J64">
            <v>50811.93</v>
          </cell>
          <cell r="K64">
            <v>71036.759999999995</v>
          </cell>
          <cell r="L64">
            <v>83074.210000000006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EXP</v>
          </cell>
          <cell r="G65">
            <v>30247.46</v>
          </cell>
          <cell r="H65">
            <v>27698.84</v>
          </cell>
          <cell r="I65">
            <v>27122.02</v>
          </cell>
          <cell r="J65">
            <v>13566.91</v>
          </cell>
          <cell r="K65">
            <v>8328.92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EXP</v>
          </cell>
          <cell r="G66">
            <v>309888.88</v>
          </cell>
          <cell r="H66">
            <v>448147.59</v>
          </cell>
          <cell r="I66">
            <v>486806.54</v>
          </cell>
          <cell r="J66">
            <v>592107.98</v>
          </cell>
          <cell r="K66">
            <v>294300.96000000002</v>
          </cell>
          <cell r="L66">
            <v>385952.23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EXP</v>
          </cell>
          <cell r="G67">
            <v>1068.3399999999999</v>
          </cell>
          <cell r="H67">
            <v>238.04</v>
          </cell>
          <cell r="I67">
            <v>51</v>
          </cell>
          <cell r="J67">
            <v>0</v>
          </cell>
          <cell r="K67">
            <v>163.13</v>
          </cell>
          <cell r="L67">
            <v>0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EXP</v>
          </cell>
          <cell r="G68">
            <v>309743.94</v>
          </cell>
          <cell r="H68">
            <v>141267.51999999999</v>
          </cell>
          <cell r="I68">
            <v>189915.92</v>
          </cell>
          <cell r="J68">
            <v>263457.57</v>
          </cell>
          <cell r="K68">
            <v>248999.48</v>
          </cell>
          <cell r="L68">
            <v>267238.83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EXP</v>
          </cell>
          <cell r="G69">
            <v>422066.46</v>
          </cell>
          <cell r="H69">
            <v>419807.62</v>
          </cell>
          <cell r="I69">
            <v>431617.48</v>
          </cell>
          <cell r="J69">
            <v>438083.72</v>
          </cell>
          <cell r="K69">
            <v>444616.6</v>
          </cell>
          <cell r="L69">
            <v>485636.45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EXP</v>
          </cell>
          <cell r="G70">
            <v>308160.2</v>
          </cell>
          <cell r="H70">
            <v>287993.53999999998</v>
          </cell>
          <cell r="I70">
            <v>272194.99</v>
          </cell>
          <cell r="J70">
            <v>459519.13</v>
          </cell>
          <cell r="K70">
            <v>419493.35</v>
          </cell>
          <cell r="L70">
            <v>581104.1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EXP</v>
          </cell>
          <cell r="G71">
            <v>1096044.69</v>
          </cell>
          <cell r="H71">
            <v>1206450.82</v>
          </cell>
          <cell r="I71">
            <v>1301911.94</v>
          </cell>
          <cell r="J71">
            <v>913729.29</v>
          </cell>
          <cell r="K71">
            <v>979262.37</v>
          </cell>
          <cell r="L71">
            <v>1452928.8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EXP</v>
          </cell>
          <cell r="I72">
            <v>9560.69</v>
          </cell>
          <cell r="J72">
            <v>10956.94</v>
          </cell>
          <cell r="K72">
            <v>4077.9</v>
          </cell>
          <cell r="L72">
            <v>26350.37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EXP</v>
          </cell>
          <cell r="G73">
            <v>204782.73</v>
          </cell>
          <cell r="H73">
            <v>243252.15</v>
          </cell>
          <cell r="I73">
            <v>265386.34000000003</v>
          </cell>
          <cell r="J73">
            <v>214672.77</v>
          </cell>
          <cell r="K73">
            <v>198816.52</v>
          </cell>
          <cell r="L73">
            <v>279527.09999999998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EXP</v>
          </cell>
          <cell r="G74">
            <v>65756.58</v>
          </cell>
          <cell r="H74">
            <v>42239.94</v>
          </cell>
          <cell r="I74">
            <v>31288.71</v>
          </cell>
          <cell r="J74">
            <v>230156.95</v>
          </cell>
          <cell r="K74">
            <v>180389.07</v>
          </cell>
          <cell r="L74">
            <v>299850.93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EXP</v>
          </cell>
          <cell r="G75">
            <v>22432.81</v>
          </cell>
          <cell r="H75">
            <v>15498.5</v>
          </cell>
          <cell r="I75">
            <v>116669.52</v>
          </cell>
          <cell r="J75">
            <v>71192.02</v>
          </cell>
          <cell r="K75">
            <v>55936.35</v>
          </cell>
          <cell r="L75">
            <v>145297.76999999999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EXP</v>
          </cell>
          <cell r="G76">
            <v>10319.219999999999</v>
          </cell>
          <cell r="H76">
            <v>13727.29</v>
          </cell>
          <cell r="I76">
            <v>11214.85</v>
          </cell>
          <cell r="J76">
            <v>10070.5</v>
          </cell>
          <cell r="K76">
            <v>6558.37</v>
          </cell>
          <cell r="L76">
            <v>6926.36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EXP</v>
          </cell>
          <cell r="G77">
            <v>162454.19</v>
          </cell>
          <cell r="H77">
            <v>147970.29</v>
          </cell>
          <cell r="I77">
            <v>137374.35</v>
          </cell>
          <cell r="J77">
            <v>119247.85</v>
          </cell>
          <cell r="K77">
            <v>205975.79</v>
          </cell>
          <cell r="L77">
            <v>283854.44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EXP</v>
          </cell>
          <cell r="G78">
            <v>159787.84</v>
          </cell>
          <cell r="H78">
            <v>316804.71999999997</v>
          </cell>
          <cell r="I78">
            <v>166092.07999999999</v>
          </cell>
          <cell r="J78">
            <v>199228.25</v>
          </cell>
          <cell r="K78">
            <v>146472.74</v>
          </cell>
          <cell r="L78">
            <v>223868.28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EXP</v>
          </cell>
          <cell r="G79">
            <v>107629.38</v>
          </cell>
          <cell r="H79">
            <v>86467.43</v>
          </cell>
          <cell r="I79">
            <v>77545.25</v>
          </cell>
          <cell r="J79">
            <v>58925.88</v>
          </cell>
          <cell r="K79">
            <v>63300.84</v>
          </cell>
          <cell r="L79">
            <v>228628.35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EXP</v>
          </cell>
          <cell r="G80">
            <v>26258.22</v>
          </cell>
          <cell r="H80">
            <v>21734.880000000001</v>
          </cell>
          <cell r="I80">
            <v>48439.03</v>
          </cell>
          <cell r="J80">
            <v>101225.84</v>
          </cell>
          <cell r="K80">
            <v>233419.36</v>
          </cell>
          <cell r="L80">
            <v>330068.78000000003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EXP</v>
          </cell>
          <cell r="G81">
            <v>35603.22</v>
          </cell>
          <cell r="H81">
            <v>20851.14</v>
          </cell>
          <cell r="I81">
            <v>1724.36</v>
          </cell>
          <cell r="J81">
            <v>15204.29</v>
          </cell>
          <cell r="K81">
            <v>17869.150000000001</v>
          </cell>
          <cell r="L81">
            <v>19293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EXP</v>
          </cell>
          <cell r="L82">
            <v>1065.68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EXP</v>
          </cell>
          <cell r="G83">
            <v>12135.77</v>
          </cell>
          <cell r="H83">
            <v>9774.98</v>
          </cell>
          <cell r="I83">
            <v>14977.76</v>
          </cell>
          <cell r="J83">
            <v>17272.830000000002</v>
          </cell>
          <cell r="K83">
            <v>16033.87</v>
          </cell>
          <cell r="L83">
            <v>26118.61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EXP</v>
          </cell>
          <cell r="G84">
            <v>57931.38</v>
          </cell>
          <cell r="H84">
            <v>126545.32</v>
          </cell>
          <cell r="I84">
            <v>115579.94</v>
          </cell>
          <cell r="J84">
            <v>99344.08</v>
          </cell>
          <cell r="K84">
            <v>104784</v>
          </cell>
          <cell r="L84">
            <v>65439.68</v>
          </cell>
        </row>
        <row r="85">
          <cell r="A85">
            <v>181</v>
          </cell>
          <cell r="B85" t="str">
            <v>Provost</v>
          </cell>
          <cell r="C85" t="str">
            <v>TRIO Student Support Services</v>
          </cell>
          <cell r="D85" t="str">
            <v>TRIO Student Support Services</v>
          </cell>
          <cell r="E85" t="str">
            <v>Designated</v>
          </cell>
          <cell r="F85" t="str">
            <v>EXP</v>
          </cell>
          <cell r="J85">
            <v>0.53</v>
          </cell>
        </row>
        <row r="86">
          <cell r="A86">
            <v>186</v>
          </cell>
          <cell r="B86" t="str">
            <v>Provost</v>
          </cell>
          <cell r="C86" t="str">
            <v>Global Engagement Office</v>
          </cell>
          <cell r="D86" t="str">
            <v>Global Engagement Office Administration</v>
          </cell>
          <cell r="E86" t="str">
            <v>Designated</v>
          </cell>
          <cell r="F86" t="str">
            <v>EXP</v>
          </cell>
          <cell r="G86">
            <v>1293816.83</v>
          </cell>
          <cell r="H86">
            <v>1469442.83</v>
          </cell>
          <cell r="I86">
            <v>1402589.61</v>
          </cell>
          <cell r="J86">
            <v>1513833.06</v>
          </cell>
          <cell r="K86">
            <v>1237523.9099999999</v>
          </cell>
          <cell r="L86">
            <v>890567.36</v>
          </cell>
        </row>
        <row r="87">
          <cell r="A87">
            <v>187</v>
          </cell>
          <cell r="B87" t="str">
            <v>Provost</v>
          </cell>
          <cell r="C87" t="str">
            <v>International Students and Scholars</v>
          </cell>
          <cell r="D87" t="str">
            <v>International Students and Scholars</v>
          </cell>
          <cell r="E87" t="str">
            <v>Designated</v>
          </cell>
          <cell r="F87" t="str">
            <v>EXP</v>
          </cell>
          <cell r="G87">
            <v>32180.400000000001</v>
          </cell>
          <cell r="H87">
            <v>16498.52</v>
          </cell>
          <cell r="I87">
            <v>31448.61</v>
          </cell>
          <cell r="J87">
            <v>33597.24</v>
          </cell>
          <cell r="K87">
            <v>24961.32</v>
          </cell>
          <cell r="L87">
            <v>34288.629999999997</v>
          </cell>
        </row>
        <row r="88">
          <cell r="A88">
            <v>189</v>
          </cell>
          <cell r="B88" t="str">
            <v>Provost</v>
          </cell>
          <cell r="C88" t="str">
            <v>Mansfield Center Administration</v>
          </cell>
          <cell r="D88" t="str">
            <v>Mansfield Center Administration</v>
          </cell>
          <cell r="E88" t="str">
            <v>Designated</v>
          </cell>
          <cell r="F88" t="str">
            <v>EXP</v>
          </cell>
          <cell r="G88">
            <v>107536.87</v>
          </cell>
          <cell r="H88">
            <v>80676.56</v>
          </cell>
          <cell r="I88">
            <v>39841.089999999997</v>
          </cell>
          <cell r="J88">
            <v>83819.37</v>
          </cell>
          <cell r="K88">
            <v>43267.13</v>
          </cell>
          <cell r="L88">
            <v>46135.8</v>
          </cell>
        </row>
        <row r="89">
          <cell r="A89">
            <v>192</v>
          </cell>
          <cell r="B89" t="str">
            <v>Provost</v>
          </cell>
          <cell r="C89" t="str">
            <v>Central and Southwest Asian Studies Center</v>
          </cell>
          <cell r="D89" t="str">
            <v>Central and Southwest Asian Studies Center</v>
          </cell>
          <cell r="E89" t="str">
            <v>Designated</v>
          </cell>
          <cell r="F89" t="str">
            <v>EXP</v>
          </cell>
          <cell r="H89">
            <v>47816.27</v>
          </cell>
          <cell r="I89">
            <v>21668.92</v>
          </cell>
          <cell r="J89">
            <v>15990.42</v>
          </cell>
          <cell r="K89">
            <v>12364.23</v>
          </cell>
          <cell r="L89">
            <v>4116.9799999999996</v>
          </cell>
        </row>
        <row r="90">
          <cell r="A90">
            <v>197</v>
          </cell>
          <cell r="B90" t="str">
            <v>Provost</v>
          </cell>
          <cell r="C90" t="str">
            <v>Montana Museum of Art &amp; Culture</v>
          </cell>
          <cell r="D90" t="str">
            <v>Montana Museum of Art &amp; Culture</v>
          </cell>
          <cell r="E90" t="str">
            <v>Designated</v>
          </cell>
          <cell r="F90" t="str">
            <v>EXP</v>
          </cell>
          <cell r="G90">
            <v>50194.29</v>
          </cell>
          <cell r="H90">
            <v>71633.8</v>
          </cell>
          <cell r="I90">
            <v>58510.69</v>
          </cell>
          <cell r="J90">
            <v>45992.32</v>
          </cell>
          <cell r="K90">
            <v>32215.57</v>
          </cell>
          <cell r="L90">
            <v>39523.839999999997</v>
          </cell>
        </row>
        <row r="91">
          <cell r="A91">
            <v>198</v>
          </cell>
          <cell r="B91" t="str">
            <v>Provost</v>
          </cell>
          <cell r="C91" t="str">
            <v>Provost Office</v>
          </cell>
          <cell r="D91" t="str">
            <v>Provost Office</v>
          </cell>
          <cell r="E91" t="str">
            <v>Designated</v>
          </cell>
          <cell r="F91" t="str">
            <v>EXP</v>
          </cell>
          <cell r="G91">
            <v>79096.98</v>
          </cell>
          <cell r="H91">
            <v>64889.27</v>
          </cell>
          <cell r="I91">
            <v>63752.44</v>
          </cell>
          <cell r="J91">
            <v>67735.679999999993</v>
          </cell>
          <cell r="K91">
            <v>213046.83</v>
          </cell>
          <cell r="L91">
            <v>641236.94999999995</v>
          </cell>
        </row>
        <row r="92">
          <cell r="A92">
            <v>199</v>
          </cell>
          <cell r="B92" t="str">
            <v>Provost</v>
          </cell>
          <cell r="C92" t="str">
            <v>Registrars Office</v>
          </cell>
          <cell r="D92" t="str">
            <v>Registrars Office</v>
          </cell>
          <cell r="E92" t="str">
            <v>Designated</v>
          </cell>
          <cell r="F92" t="str">
            <v>EXP</v>
          </cell>
          <cell r="G92">
            <v>177755.35</v>
          </cell>
          <cell r="H92">
            <v>206572.01</v>
          </cell>
          <cell r="I92">
            <v>181342.92</v>
          </cell>
          <cell r="J92">
            <v>262291.20000000001</v>
          </cell>
          <cell r="K92">
            <v>151089.89000000001</v>
          </cell>
          <cell r="L92">
            <v>174365.88</v>
          </cell>
        </row>
        <row r="93">
          <cell r="A93">
            <v>200</v>
          </cell>
          <cell r="B93" t="str">
            <v>Provost</v>
          </cell>
          <cell r="C93" t="str">
            <v>Rural Institute On Disabilities</v>
          </cell>
          <cell r="D93" t="str">
            <v>Rural Institute On Disabilities</v>
          </cell>
          <cell r="E93" t="str">
            <v>Designated</v>
          </cell>
          <cell r="F93" t="str">
            <v>EXP</v>
          </cell>
          <cell r="G93">
            <v>339860.18</v>
          </cell>
          <cell r="H93">
            <v>321069.3</v>
          </cell>
          <cell r="I93">
            <v>276024.12</v>
          </cell>
          <cell r="J93">
            <v>139576.71</v>
          </cell>
          <cell r="K93">
            <v>70630.77</v>
          </cell>
          <cell r="L93">
            <v>82259.28</v>
          </cell>
        </row>
      </sheetData>
      <sheetData sheetId="13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REV</v>
          </cell>
          <cell r="G2">
            <v>52626</v>
          </cell>
          <cell r="H2">
            <v>53240.32</v>
          </cell>
          <cell r="I2">
            <v>39607</v>
          </cell>
          <cell r="J2">
            <v>39851.980000000003</v>
          </cell>
          <cell r="K2">
            <v>35395</v>
          </cell>
          <cell r="L2">
            <v>43575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REV</v>
          </cell>
          <cell r="G3">
            <v>222566.26</v>
          </cell>
          <cell r="H3">
            <v>213788.95</v>
          </cell>
          <cell r="I3">
            <v>251541.57</v>
          </cell>
          <cell r="J3">
            <v>254703.74</v>
          </cell>
          <cell r="K3">
            <v>251452.76</v>
          </cell>
          <cell r="L3">
            <v>231500.26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REV</v>
          </cell>
          <cell r="G4">
            <v>1182540.72</v>
          </cell>
          <cell r="H4">
            <v>1170607.58</v>
          </cell>
          <cell r="I4">
            <v>1211904.23</v>
          </cell>
          <cell r="J4">
            <v>1321824.77</v>
          </cell>
          <cell r="K4">
            <v>1135358.3999999999</v>
          </cell>
          <cell r="L4">
            <v>941448.32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REV</v>
          </cell>
          <cell r="G5">
            <v>475790.51</v>
          </cell>
          <cell r="H5">
            <v>438748.95</v>
          </cell>
          <cell r="I5">
            <v>405790.63</v>
          </cell>
          <cell r="J5">
            <v>410613.74</v>
          </cell>
          <cell r="K5">
            <v>399246.36</v>
          </cell>
          <cell r="L5">
            <v>349143.65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REV</v>
          </cell>
          <cell r="G6">
            <v>100402.04</v>
          </cell>
          <cell r="H6">
            <v>102566.09</v>
          </cell>
          <cell r="I6">
            <v>92126.88</v>
          </cell>
          <cell r="J6">
            <v>177671.83</v>
          </cell>
          <cell r="K6">
            <v>118470.41</v>
          </cell>
          <cell r="L6">
            <v>956028.8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REV</v>
          </cell>
          <cell r="G7">
            <v>1405358.9</v>
          </cell>
          <cell r="H7">
            <v>1353507.81</v>
          </cell>
          <cell r="I7">
            <v>1401257.84</v>
          </cell>
          <cell r="J7">
            <v>2273525.67</v>
          </cell>
          <cell r="K7">
            <v>1846397.36</v>
          </cell>
          <cell r="L7">
            <v>2017077.1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REV</v>
          </cell>
          <cell r="J8">
            <v>403414.59</v>
          </cell>
          <cell r="K8">
            <v>414431.37</v>
          </cell>
          <cell r="L8">
            <v>380614.5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REV</v>
          </cell>
          <cell r="G9">
            <v>414172.07</v>
          </cell>
          <cell r="H9">
            <v>401406.28</v>
          </cell>
          <cell r="I9">
            <v>472109.24</v>
          </cell>
          <cell r="J9">
            <v>0</v>
          </cell>
          <cell r="K9">
            <v>-23209.37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REV</v>
          </cell>
          <cell r="G10">
            <v>1959164.79</v>
          </cell>
          <cell r="H10">
            <v>1783034.08</v>
          </cell>
          <cell r="I10">
            <v>1863240.08</v>
          </cell>
          <cell r="J10">
            <v>1852151.43</v>
          </cell>
          <cell r="K10">
            <v>2041368.36</v>
          </cell>
          <cell r="L10">
            <v>2001372.32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REV</v>
          </cell>
          <cell r="G11">
            <v>1819082.37</v>
          </cell>
          <cell r="H11">
            <v>1858225.05</v>
          </cell>
          <cell r="I11">
            <v>2169562.46</v>
          </cell>
          <cell r="J11">
            <v>1920670.85</v>
          </cell>
          <cell r="K11">
            <v>1962138.7</v>
          </cell>
          <cell r="L11">
            <v>1960739.44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REV</v>
          </cell>
          <cell r="G12">
            <v>3466667.75</v>
          </cell>
          <cell r="H12">
            <v>3434640.45</v>
          </cell>
          <cell r="I12">
            <v>3443000.13</v>
          </cell>
          <cell r="J12">
            <v>3538707.38</v>
          </cell>
          <cell r="K12">
            <v>3485340.93</v>
          </cell>
          <cell r="L12">
            <v>3433716.73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REV</v>
          </cell>
          <cell r="G13">
            <v>11959546.1</v>
          </cell>
          <cell r="H13">
            <v>11503883.369999999</v>
          </cell>
          <cell r="I13">
            <v>11917138</v>
          </cell>
          <cell r="J13">
            <v>12821929.050000001</v>
          </cell>
          <cell r="K13">
            <v>12123710.140000001</v>
          </cell>
          <cell r="L13">
            <v>11930060.85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REV</v>
          </cell>
          <cell r="G14">
            <v>6427267.1200000001</v>
          </cell>
          <cell r="H14">
            <v>6064593.2800000003</v>
          </cell>
          <cell r="I14">
            <v>6276310.04</v>
          </cell>
          <cell r="J14">
            <v>6412657.96</v>
          </cell>
          <cell r="K14">
            <v>6178236.4800000004</v>
          </cell>
          <cell r="L14">
            <v>5930180.0800000001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REV</v>
          </cell>
          <cell r="G15">
            <v>14279336.57</v>
          </cell>
          <cell r="H15">
            <v>13746676.74</v>
          </cell>
          <cell r="I15">
            <v>14609969.65</v>
          </cell>
          <cell r="J15">
            <v>15415713.689999999</v>
          </cell>
          <cell r="K15">
            <v>14383917.210000001</v>
          </cell>
          <cell r="L15">
            <v>15178050.640000001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REV</v>
          </cell>
          <cell r="G16">
            <v>3747743.03</v>
          </cell>
          <cell r="H16">
            <v>3635712.57</v>
          </cell>
          <cell r="I16">
            <v>3641841.71</v>
          </cell>
          <cell r="J16">
            <v>3643220.96</v>
          </cell>
          <cell r="K16">
            <v>3634179.91</v>
          </cell>
          <cell r="L16">
            <v>3525189.64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REV</v>
          </cell>
          <cell r="G17">
            <v>119039.9</v>
          </cell>
          <cell r="H17">
            <v>136895.4</v>
          </cell>
          <cell r="I17">
            <v>125464.12</v>
          </cell>
          <cell r="J17">
            <v>100456.33</v>
          </cell>
          <cell r="K17">
            <v>94369</v>
          </cell>
          <cell r="L17">
            <v>181509.74</v>
          </cell>
        </row>
        <row r="18">
          <cell r="A18">
            <v>144</v>
          </cell>
          <cell r="B18" t="str">
            <v>Provost</v>
          </cell>
          <cell r="C18" t="str">
            <v>College of Visual &amp; Performing Arts</v>
          </cell>
          <cell r="D18" t="str">
            <v>Dean-Visual/Performing Arts</v>
          </cell>
          <cell r="E18" t="str">
            <v>Auxiliary</v>
          </cell>
          <cell r="F18" t="str">
            <v>REV</v>
          </cell>
          <cell r="J18">
            <v>324.41000000000003</v>
          </cell>
          <cell r="K18">
            <v>-425.86</v>
          </cell>
          <cell r="L18">
            <v>1348</v>
          </cell>
        </row>
        <row r="19">
          <cell r="A19">
            <v>173</v>
          </cell>
          <cell r="B19" t="str">
            <v>Provost</v>
          </cell>
          <cell r="C19" t="str">
            <v>Bitterroot College</v>
          </cell>
          <cell r="D19" t="str">
            <v>Bitterroot College</v>
          </cell>
          <cell r="E19" t="str">
            <v>Auxiliary</v>
          </cell>
          <cell r="F19" t="str">
            <v>REV</v>
          </cell>
          <cell r="L19">
            <v>14000</v>
          </cell>
        </row>
      </sheetData>
      <sheetData sheetId="14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EXP</v>
          </cell>
          <cell r="G2">
            <v>22608.59</v>
          </cell>
          <cell r="H2">
            <v>65779.100000000006</v>
          </cell>
          <cell r="I2">
            <v>37961.78</v>
          </cell>
          <cell r="J2">
            <v>20596.96</v>
          </cell>
          <cell r="K2">
            <v>15284.57</v>
          </cell>
          <cell r="L2">
            <v>65719.789999999994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EXP</v>
          </cell>
          <cell r="G3">
            <v>225333.5</v>
          </cell>
          <cell r="H3">
            <v>230563.03</v>
          </cell>
          <cell r="I3">
            <v>252074.52</v>
          </cell>
          <cell r="J3">
            <v>256431.88</v>
          </cell>
          <cell r="K3">
            <v>252066.45</v>
          </cell>
          <cell r="L3">
            <v>243510.21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EXP</v>
          </cell>
          <cell r="G4">
            <v>1337653.78</v>
          </cell>
          <cell r="H4">
            <v>1218566.46</v>
          </cell>
          <cell r="I4">
            <v>1286256.47</v>
          </cell>
          <cell r="J4">
            <v>1442365.15</v>
          </cell>
          <cell r="K4">
            <v>1214684.68</v>
          </cell>
          <cell r="L4">
            <v>1187982.31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EXP</v>
          </cell>
          <cell r="G5">
            <v>426135.67</v>
          </cell>
          <cell r="H5">
            <v>385298.78</v>
          </cell>
          <cell r="I5">
            <v>386296.11</v>
          </cell>
          <cell r="J5">
            <v>396317.48</v>
          </cell>
          <cell r="K5">
            <v>356716.42</v>
          </cell>
          <cell r="L5">
            <v>368677.29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EXP</v>
          </cell>
          <cell r="G6">
            <v>92948.41</v>
          </cell>
          <cell r="H6">
            <v>93527.13</v>
          </cell>
          <cell r="I6">
            <v>237771.92</v>
          </cell>
          <cell r="J6">
            <v>269068.45</v>
          </cell>
          <cell r="K6">
            <v>276953.19</v>
          </cell>
          <cell r="L6">
            <v>343296.2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EXP</v>
          </cell>
          <cell r="G7">
            <v>1367526.69</v>
          </cell>
          <cell r="H7">
            <v>1420506.32</v>
          </cell>
          <cell r="I7">
            <v>1662919.59</v>
          </cell>
          <cell r="J7">
            <v>2601646.27</v>
          </cell>
          <cell r="K7">
            <v>2317220.42</v>
          </cell>
          <cell r="L7">
            <v>2483953.3199999998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EXP</v>
          </cell>
          <cell r="J8">
            <v>376811.21</v>
          </cell>
          <cell r="K8">
            <v>368205.91</v>
          </cell>
          <cell r="L8">
            <v>308961.49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EXP</v>
          </cell>
          <cell r="G9">
            <v>459931.45</v>
          </cell>
          <cell r="H9">
            <v>372538.9</v>
          </cell>
          <cell r="I9">
            <v>558051.91</v>
          </cell>
          <cell r="J9">
            <v>11341.11</v>
          </cell>
          <cell r="K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EXP</v>
          </cell>
          <cell r="G10">
            <v>1855136.3</v>
          </cell>
          <cell r="H10">
            <v>1939007.85</v>
          </cell>
          <cell r="I10">
            <v>1939968.51</v>
          </cell>
          <cell r="J10">
            <v>2040034.53</v>
          </cell>
          <cell r="K10">
            <v>1953036.81</v>
          </cell>
          <cell r="L10">
            <v>1959303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EXP</v>
          </cell>
          <cell r="G11">
            <v>1589189.58</v>
          </cell>
          <cell r="H11">
            <v>1573069.79</v>
          </cell>
          <cell r="I11">
            <v>1595158.48</v>
          </cell>
          <cell r="J11">
            <v>2007258.07</v>
          </cell>
          <cell r="K11">
            <v>1751195.67</v>
          </cell>
          <cell r="L11">
            <v>1814845.48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EXP</v>
          </cell>
          <cell r="G12">
            <v>3459292.9</v>
          </cell>
          <cell r="H12">
            <v>3347963.54</v>
          </cell>
          <cell r="I12">
            <v>3549175.52</v>
          </cell>
          <cell r="J12">
            <v>3651601.46</v>
          </cell>
          <cell r="K12">
            <v>3435854.17</v>
          </cell>
          <cell r="L12">
            <v>3469428.19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EXP</v>
          </cell>
          <cell r="G13">
            <v>12319307.9</v>
          </cell>
          <cell r="H13">
            <v>11952668.08</v>
          </cell>
          <cell r="I13">
            <v>11915793.300000001</v>
          </cell>
          <cell r="J13">
            <v>12946232.289999999</v>
          </cell>
          <cell r="K13">
            <v>12023796</v>
          </cell>
          <cell r="L13">
            <v>11931911.93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EXP</v>
          </cell>
          <cell r="G14">
            <v>6205029.54</v>
          </cell>
          <cell r="H14">
            <v>6225775.3499999996</v>
          </cell>
          <cell r="I14">
            <v>6370551.4699999997</v>
          </cell>
          <cell r="J14">
            <v>6417285.21</v>
          </cell>
          <cell r="K14">
            <v>5974242.0700000003</v>
          </cell>
          <cell r="L14">
            <v>6119247.8499999996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EXP</v>
          </cell>
          <cell r="G15">
            <v>13004982.029999999</v>
          </cell>
          <cell r="H15">
            <v>13245980.99</v>
          </cell>
          <cell r="I15">
            <v>15358460.779999999</v>
          </cell>
          <cell r="J15">
            <v>15559256.34</v>
          </cell>
          <cell r="K15">
            <v>14385719.539999999</v>
          </cell>
          <cell r="L15">
            <v>15170437.91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EXP</v>
          </cell>
          <cell r="G16">
            <v>3505076.68</v>
          </cell>
          <cell r="H16">
            <v>3604942.79</v>
          </cell>
          <cell r="I16">
            <v>3795400.9</v>
          </cell>
          <cell r="J16">
            <v>3867911.62</v>
          </cell>
          <cell r="K16">
            <v>3274634.74</v>
          </cell>
          <cell r="L16">
            <v>3757175.51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EXP</v>
          </cell>
          <cell r="G17">
            <v>123326.61</v>
          </cell>
          <cell r="H17">
            <v>124097.29</v>
          </cell>
          <cell r="I17">
            <v>124621.92</v>
          </cell>
          <cell r="J17">
            <v>98161.23</v>
          </cell>
          <cell r="K17">
            <v>72993.820000000007</v>
          </cell>
          <cell r="L17">
            <v>190941.66</v>
          </cell>
        </row>
        <row r="18">
          <cell r="A18">
            <v>173</v>
          </cell>
          <cell r="B18" t="str">
            <v>Provost</v>
          </cell>
          <cell r="C18" t="str">
            <v>Bitterroot College</v>
          </cell>
          <cell r="D18" t="str">
            <v>Bitterroot College</v>
          </cell>
          <cell r="E18" t="str">
            <v>Auxiliary</v>
          </cell>
          <cell r="F18" t="str">
            <v>EXP</v>
          </cell>
          <cell r="K18">
            <v>3179.24</v>
          </cell>
          <cell r="L18">
            <v>13412.28</v>
          </cell>
        </row>
      </sheetData>
      <sheetData sheetId="15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REV</v>
          </cell>
          <cell r="G2">
            <v>55238.51</v>
          </cell>
          <cell r="H2">
            <v>63523.199999999997</v>
          </cell>
          <cell r="I2">
            <v>114397.72</v>
          </cell>
          <cell r="J2">
            <v>110326.88</v>
          </cell>
          <cell r="K2">
            <v>81734.94</v>
          </cell>
          <cell r="L2">
            <v>49579.38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REV</v>
          </cell>
          <cell r="G3">
            <v>1057749.73</v>
          </cell>
          <cell r="H3">
            <v>737808.86</v>
          </cell>
          <cell r="I3">
            <v>514692.95</v>
          </cell>
          <cell r="J3">
            <v>533631.06999999995</v>
          </cell>
          <cell r="K3">
            <v>604265</v>
          </cell>
          <cell r="L3">
            <v>801928.45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REV</v>
          </cell>
          <cell r="H4">
            <v>270</v>
          </cell>
          <cell r="I4">
            <v>156</v>
          </cell>
          <cell r="J4">
            <v>1726.16</v>
          </cell>
          <cell r="K4">
            <v>100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REV</v>
          </cell>
          <cell r="G5">
            <v>500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REV</v>
          </cell>
          <cell r="G6">
            <v>5050</v>
          </cell>
          <cell r="H6">
            <v>5830</v>
          </cell>
          <cell r="I6">
            <v>6650</v>
          </cell>
          <cell r="J6">
            <v>1300</v>
          </cell>
          <cell r="K6">
            <v>1400</v>
          </cell>
          <cell r="L6">
            <v>1300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REV</v>
          </cell>
          <cell r="G7">
            <v>3300</v>
          </cell>
          <cell r="H7">
            <v>6100</v>
          </cell>
          <cell r="I7">
            <v>12622</v>
          </cell>
          <cell r="J7">
            <v>18404.849999999999</v>
          </cell>
          <cell r="K7">
            <v>6689.37</v>
          </cell>
          <cell r="L7">
            <v>10846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REV</v>
          </cell>
          <cell r="G8">
            <v>340</v>
          </cell>
          <cell r="I8">
            <v>78</v>
          </cell>
          <cell r="J8">
            <v>120</v>
          </cell>
          <cell r="K8">
            <v>140</v>
          </cell>
          <cell r="L8">
            <v>252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REV</v>
          </cell>
          <cell r="I9">
            <v>500</v>
          </cell>
          <cell r="J9">
            <v>10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REV</v>
          </cell>
          <cell r="H10">
            <v>87</v>
          </cell>
          <cell r="J10">
            <v>167</v>
          </cell>
          <cell r="L10">
            <v>484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REV</v>
          </cell>
          <cell r="G11">
            <v>3859</v>
          </cell>
          <cell r="H11">
            <v>4862</v>
          </cell>
          <cell r="I11">
            <v>8109</v>
          </cell>
          <cell r="K11">
            <v>1500</v>
          </cell>
          <cell r="L11">
            <v>144.31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REV</v>
          </cell>
          <cell r="K12">
            <v>3972</v>
          </cell>
          <cell r="L12">
            <v>1753.8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REV</v>
          </cell>
          <cell r="G13">
            <v>66.400000000000006</v>
          </cell>
          <cell r="H13">
            <v>83</v>
          </cell>
          <cell r="I13">
            <v>8.75</v>
          </cell>
          <cell r="K13">
            <v>3972</v>
          </cell>
        </row>
        <row r="14">
          <cell r="A14">
            <v>21</v>
          </cell>
          <cell r="B14" t="str">
            <v>Athletics</v>
          </cell>
          <cell r="C14" t="str">
            <v>Athletics-General</v>
          </cell>
          <cell r="D14" t="str">
            <v>Athletics - General, includes IT, training center, NCAA academic enhancement and compliance, insurance program, and GSA</v>
          </cell>
          <cell r="E14" t="str">
            <v>Restricted</v>
          </cell>
          <cell r="F14" t="str">
            <v>REV</v>
          </cell>
          <cell r="G14">
            <v>147538</v>
          </cell>
          <cell r="H14">
            <v>195970.81</v>
          </cell>
          <cell r="I14">
            <v>305364.65000000002</v>
          </cell>
          <cell r="J14">
            <v>348361.09</v>
          </cell>
          <cell r="K14">
            <v>305935.5</v>
          </cell>
          <cell r="L14">
            <v>922674.98</v>
          </cell>
        </row>
        <row r="15">
          <cell r="A15">
            <v>28</v>
          </cell>
          <cell r="B15" t="str">
            <v>Integrated Communications</v>
          </cell>
          <cell r="C15" t="str">
            <v>Integrated Communications</v>
          </cell>
          <cell r="D15" t="str">
            <v>Broadcast Media Center, includes administration, KUFM and Public TV</v>
          </cell>
          <cell r="E15" t="str">
            <v>Restricted</v>
          </cell>
          <cell r="F15" t="str">
            <v>REV</v>
          </cell>
          <cell r="G15">
            <v>2070570.98</v>
          </cell>
          <cell r="H15">
            <v>2004228.76</v>
          </cell>
          <cell r="I15">
            <v>1746910.26</v>
          </cell>
          <cell r="J15">
            <v>1985409.36</v>
          </cell>
          <cell r="K15">
            <v>2169810.71</v>
          </cell>
          <cell r="L15">
            <v>2316324.94</v>
          </cell>
        </row>
        <row r="16">
          <cell r="A16">
            <v>33</v>
          </cell>
          <cell r="B16" t="str">
            <v>Integrated Communications</v>
          </cell>
          <cell r="C16" t="str">
            <v>Integrated Communications</v>
          </cell>
          <cell r="D16" t="str">
            <v>University Communications and University Relations Administration</v>
          </cell>
          <cell r="E16" t="str">
            <v>Restricted</v>
          </cell>
          <cell r="F16" t="str">
            <v>REV</v>
          </cell>
          <cell r="I16">
            <v>0.2</v>
          </cell>
          <cell r="J16">
            <v>0.05</v>
          </cell>
          <cell r="K16">
            <v>0.03</v>
          </cell>
        </row>
        <row r="17">
          <cell r="A17">
            <v>34</v>
          </cell>
          <cell r="B17" t="str">
            <v>Integrated Communications</v>
          </cell>
          <cell r="C17" t="str">
            <v>Integrated Communications</v>
          </cell>
          <cell r="D17" t="str">
            <v>Alumni Relations</v>
          </cell>
          <cell r="E17" t="str">
            <v>Restricted</v>
          </cell>
          <cell r="F17" t="str">
            <v>REV</v>
          </cell>
          <cell r="G17">
            <v>6162</v>
          </cell>
          <cell r="H17">
            <v>3000</v>
          </cell>
          <cell r="I17">
            <v>3102.75</v>
          </cell>
          <cell r="J17">
            <v>1450.78</v>
          </cell>
          <cell r="K17">
            <v>3450.92</v>
          </cell>
          <cell r="L17">
            <v>3500.93</v>
          </cell>
        </row>
        <row r="18">
          <cell r="A18">
            <v>37</v>
          </cell>
          <cell r="B18" t="str">
            <v>A&amp;F</v>
          </cell>
          <cell r="C18" t="str">
            <v>A&amp;F Central</v>
          </cell>
          <cell r="D18" t="str">
            <v>VP Administration &amp; Finance, include Sustainability</v>
          </cell>
          <cell r="E18" t="str">
            <v>Restricted</v>
          </cell>
          <cell r="F18" t="str">
            <v>REV</v>
          </cell>
          <cell r="G18">
            <v>2939.99</v>
          </cell>
          <cell r="H18">
            <v>22404.55</v>
          </cell>
          <cell r="I18">
            <v>79586.009999999995</v>
          </cell>
          <cell r="J18">
            <v>3284.27</v>
          </cell>
          <cell r="K18">
            <v>4064.14</v>
          </cell>
          <cell r="L18">
            <v>28654.82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Restricted</v>
          </cell>
          <cell r="F19" t="str">
            <v>REV</v>
          </cell>
          <cell r="G19">
            <v>2730.15</v>
          </cell>
          <cell r="H19">
            <v>2172.52</v>
          </cell>
          <cell r="I19">
            <v>1155.6099999999999</v>
          </cell>
          <cell r="J19">
            <v>1120.9000000000001</v>
          </cell>
          <cell r="K19">
            <v>2371.94</v>
          </cell>
          <cell r="L19">
            <v>1804.25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Restricted</v>
          </cell>
          <cell r="F20" t="str">
            <v>REV</v>
          </cell>
          <cell r="I20">
            <v>0</v>
          </cell>
          <cell r="J20">
            <v>0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Restricted</v>
          </cell>
          <cell r="F21" t="str">
            <v>REV</v>
          </cell>
          <cell r="G21">
            <v>132337.46</v>
          </cell>
          <cell r="H21">
            <v>0</v>
          </cell>
          <cell r="I21">
            <v>48990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Restricted</v>
          </cell>
          <cell r="F22" t="str">
            <v>REV</v>
          </cell>
          <cell r="I22">
            <v>0.54</v>
          </cell>
          <cell r="J22">
            <v>0.16</v>
          </cell>
          <cell r="K22">
            <v>0.18</v>
          </cell>
          <cell r="L22">
            <v>0.18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Restricted</v>
          </cell>
          <cell r="F23" t="str">
            <v>REV</v>
          </cell>
          <cell r="I23">
            <v>8.3000000000000007</v>
          </cell>
          <cell r="J23">
            <v>2.35</v>
          </cell>
          <cell r="K23">
            <v>2.75</v>
          </cell>
          <cell r="L23">
            <v>2.79</v>
          </cell>
        </row>
        <row r="24">
          <cell r="A24">
            <v>65</v>
          </cell>
          <cell r="B24" t="str">
            <v>Enroll&amp;SA</v>
          </cell>
          <cell r="C24" t="str">
            <v>Enrollment</v>
          </cell>
          <cell r="D24" t="str">
            <v>Auxiliary Administration - VPESA Office, includes SARC</v>
          </cell>
          <cell r="E24" t="str">
            <v>Restricted</v>
          </cell>
          <cell r="F24" t="str">
            <v>REV</v>
          </cell>
          <cell r="G24">
            <v>0</v>
          </cell>
          <cell r="H24">
            <v>0</v>
          </cell>
          <cell r="I24">
            <v>1600</v>
          </cell>
          <cell r="J24">
            <v>1600</v>
          </cell>
          <cell r="K24">
            <v>1800</v>
          </cell>
          <cell r="L24">
            <v>1700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Restricted</v>
          </cell>
          <cell r="F25" t="str">
            <v>REV</v>
          </cell>
          <cell r="G25">
            <v>3950</v>
          </cell>
          <cell r="H25">
            <v>5200</v>
          </cell>
          <cell r="I25">
            <v>10050</v>
          </cell>
          <cell r="J25">
            <v>11850</v>
          </cell>
          <cell r="K25">
            <v>19053.05</v>
          </cell>
          <cell r="L25">
            <v>16887.04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Restricted</v>
          </cell>
          <cell r="F26" t="str">
            <v>REV</v>
          </cell>
          <cell r="G26">
            <v>43487.09</v>
          </cell>
          <cell r="H26">
            <v>43303.91</v>
          </cell>
          <cell r="I26">
            <v>37920.92</v>
          </cell>
          <cell r="J26">
            <v>50640.54</v>
          </cell>
          <cell r="K26">
            <v>55638.83</v>
          </cell>
          <cell r="L26">
            <v>52127.87</v>
          </cell>
        </row>
        <row r="27">
          <cell r="A27">
            <v>69</v>
          </cell>
          <cell r="B27" t="str">
            <v>Enroll&amp;SA</v>
          </cell>
          <cell r="C27" t="str">
            <v>Student Affairs</v>
          </cell>
          <cell r="D27" t="str">
            <v>Financial Aid</v>
          </cell>
          <cell r="E27" t="str">
            <v>Restricted</v>
          </cell>
          <cell r="F27" t="str">
            <v>REV</v>
          </cell>
          <cell r="G27">
            <v>29459033.690000001</v>
          </cell>
          <cell r="H27">
            <v>27946856.800000001</v>
          </cell>
          <cell r="I27">
            <v>25934791.760000002</v>
          </cell>
          <cell r="J27">
            <v>24655190.510000002</v>
          </cell>
          <cell r="K27">
            <v>23306277.210000001</v>
          </cell>
          <cell r="L27">
            <v>21639106.84</v>
          </cell>
        </row>
        <row r="28">
          <cell r="A28">
            <v>71</v>
          </cell>
          <cell r="B28" t="str">
            <v>Enroll&amp;SA</v>
          </cell>
          <cell r="C28" t="str">
            <v>Student Affairs</v>
          </cell>
          <cell r="D28" t="str">
            <v>Veterans Education/Transition Services</v>
          </cell>
          <cell r="E28" t="str">
            <v>Restricted</v>
          </cell>
          <cell r="F28" t="str">
            <v>REV</v>
          </cell>
          <cell r="L28">
            <v>0</v>
          </cell>
        </row>
        <row r="29">
          <cell r="A29">
            <v>73</v>
          </cell>
          <cell r="B29" t="str">
            <v>Enroll&amp;SA</v>
          </cell>
          <cell r="C29" t="str">
            <v>Student Affairs</v>
          </cell>
          <cell r="D29" t="str">
            <v>American Indian Student Services</v>
          </cell>
          <cell r="E29" t="str">
            <v>Restricted</v>
          </cell>
          <cell r="F29" t="str">
            <v>REV</v>
          </cell>
          <cell r="G29">
            <v>37400</v>
          </cell>
          <cell r="H29">
            <v>-15727.74</v>
          </cell>
        </row>
        <row r="30">
          <cell r="A30">
            <v>76</v>
          </cell>
          <cell r="B30" t="str">
            <v>Enroll&amp;SA</v>
          </cell>
          <cell r="C30" t="str">
            <v>Dining Services</v>
          </cell>
          <cell r="D30" t="str">
            <v>Dining Services, includes Food Zoo, Catering, Concessions, Satellite Services</v>
          </cell>
          <cell r="E30" t="str">
            <v>Restricted</v>
          </cell>
          <cell r="F30" t="str">
            <v>REV</v>
          </cell>
          <cell r="G30">
            <v>0</v>
          </cell>
          <cell r="H30">
            <v>0</v>
          </cell>
          <cell r="I30">
            <v>2000</v>
          </cell>
          <cell r="J30">
            <v>2000</v>
          </cell>
          <cell r="K30">
            <v>12000</v>
          </cell>
          <cell r="L30">
            <v>48283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Restricted</v>
          </cell>
          <cell r="F31" t="str">
            <v>REV</v>
          </cell>
          <cell r="G31">
            <v>1188.56</v>
          </cell>
          <cell r="I31">
            <v>8.68</v>
          </cell>
          <cell r="J31">
            <v>4604.6000000000004</v>
          </cell>
          <cell r="K31">
            <v>400.74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Restricted</v>
          </cell>
          <cell r="F32" t="str">
            <v>REV</v>
          </cell>
          <cell r="G32">
            <v>2256261.41</v>
          </cell>
          <cell r="H32">
            <v>2676310.17</v>
          </cell>
          <cell r="I32">
            <v>2554673.86</v>
          </cell>
          <cell r="J32">
            <v>2229645.31</v>
          </cell>
          <cell r="K32">
            <v>1185137.74</v>
          </cell>
          <cell r="L32">
            <v>1537254.18</v>
          </cell>
        </row>
        <row r="33">
          <cell r="A33">
            <v>81</v>
          </cell>
          <cell r="B33" t="str">
            <v>Research and Creative Scholarship</v>
          </cell>
          <cell r="C33" t="str">
            <v>Creative Scholarship</v>
          </cell>
          <cell r="D33" t="str">
            <v>Biotechnology Center</v>
          </cell>
          <cell r="E33" t="str">
            <v>Restricted</v>
          </cell>
          <cell r="F33" t="str">
            <v>REV</v>
          </cell>
          <cell r="G33">
            <v>707308.18</v>
          </cell>
          <cell r="H33">
            <v>710131.64</v>
          </cell>
          <cell r="I33">
            <v>527110.98</v>
          </cell>
          <cell r="J33">
            <v>367558.34</v>
          </cell>
          <cell r="K33">
            <v>465419.8</v>
          </cell>
          <cell r="L33">
            <v>425840.53</v>
          </cell>
        </row>
        <row r="34">
          <cell r="A34">
            <v>82</v>
          </cell>
          <cell r="B34" t="str">
            <v>Research and Creative Scholarship</v>
          </cell>
          <cell r="C34" t="str">
            <v>Creative Scholarship</v>
          </cell>
          <cell r="D34" t="str">
            <v>Bureau of Business and Econ Researc</v>
          </cell>
          <cell r="E34" t="str">
            <v>Restricted</v>
          </cell>
          <cell r="F34" t="str">
            <v>REV</v>
          </cell>
          <cell r="G34">
            <v>1176652.6000000001</v>
          </cell>
          <cell r="H34">
            <v>1306974.25</v>
          </cell>
          <cell r="I34">
            <v>1103529.1499999999</v>
          </cell>
          <cell r="J34">
            <v>1340110.6100000001</v>
          </cell>
          <cell r="K34">
            <v>1402583.37</v>
          </cell>
          <cell r="L34">
            <v>1372823.92</v>
          </cell>
        </row>
        <row r="35">
          <cell r="A35">
            <v>83</v>
          </cell>
          <cell r="B35" t="str">
            <v>Research and Creative Scholarship</v>
          </cell>
          <cell r="C35" t="str">
            <v>Creative Scholarship</v>
          </cell>
          <cell r="D35" t="str">
            <v>Center for Biomolecular Structure &amp; Dynamics (CBSD)</v>
          </cell>
          <cell r="E35" t="str">
            <v>Restricted</v>
          </cell>
          <cell r="F35" t="str">
            <v>REV</v>
          </cell>
          <cell r="G35">
            <v>726843.92</v>
          </cell>
          <cell r="H35">
            <v>970354.02</v>
          </cell>
          <cell r="I35">
            <v>2770244.26</v>
          </cell>
          <cell r="J35">
            <v>3522127.86</v>
          </cell>
          <cell r="K35">
            <v>4072992.91</v>
          </cell>
          <cell r="L35">
            <v>5192184.92</v>
          </cell>
        </row>
        <row r="36">
          <cell r="A36">
            <v>84</v>
          </cell>
          <cell r="B36" t="str">
            <v>Research and Creative Scholarship</v>
          </cell>
          <cell r="C36" t="str">
            <v>Creative Scholarship</v>
          </cell>
          <cell r="D36" t="str">
            <v>Corps of Engineers (CIRE)</v>
          </cell>
          <cell r="E36" t="str">
            <v>Restricted</v>
          </cell>
          <cell r="F36" t="str">
            <v>REV</v>
          </cell>
          <cell r="I36">
            <v>0</v>
          </cell>
          <cell r="J36">
            <v>1723517.88</v>
          </cell>
          <cell r="K36">
            <v>4332854.57</v>
          </cell>
          <cell r="L36">
            <v>4152974.96</v>
          </cell>
        </row>
        <row r="37">
          <cell r="A37">
            <v>85</v>
          </cell>
          <cell r="B37" t="str">
            <v>Research and Creative Scholarship</v>
          </cell>
          <cell r="C37" t="str">
            <v>Creative Scholarship</v>
          </cell>
          <cell r="D37" t="str">
            <v>Institute on Ecosystems</v>
          </cell>
          <cell r="E37" t="str">
            <v>Restricted</v>
          </cell>
          <cell r="F37" t="str">
            <v>REV</v>
          </cell>
          <cell r="I37">
            <v>909.24</v>
          </cell>
          <cell r="J37">
            <v>68881.53</v>
          </cell>
          <cell r="K37">
            <v>157221.34</v>
          </cell>
          <cell r="L37">
            <v>102152.34</v>
          </cell>
        </row>
        <row r="38">
          <cell r="A38">
            <v>88</v>
          </cell>
          <cell r="B38" t="str">
            <v>Research and Creative Scholarship</v>
          </cell>
          <cell r="C38" t="str">
            <v>Creative Scholarship</v>
          </cell>
          <cell r="D38" t="str">
            <v>O'Connor Ctr for the Rocky Mtn West</v>
          </cell>
          <cell r="E38" t="str">
            <v>Restricted</v>
          </cell>
          <cell r="F38" t="str">
            <v>REV</v>
          </cell>
          <cell r="G38">
            <v>238028.9</v>
          </cell>
          <cell r="H38">
            <v>196063.73</v>
          </cell>
          <cell r="I38">
            <v>214716.21</v>
          </cell>
          <cell r="J38">
            <v>194667.55</v>
          </cell>
          <cell r="K38">
            <v>203430.22</v>
          </cell>
          <cell r="L38">
            <v>137861.56</v>
          </cell>
        </row>
        <row r="39">
          <cell r="A39">
            <v>89</v>
          </cell>
          <cell r="B39" t="str">
            <v>Research and Creative Scholarship</v>
          </cell>
          <cell r="C39" t="str">
            <v>Creative Scholarship</v>
          </cell>
          <cell r="D39" t="str">
            <v>Mt Coop Wildlife Research Unit</v>
          </cell>
          <cell r="E39" t="str">
            <v>Restricted</v>
          </cell>
          <cell r="F39" t="str">
            <v>REV</v>
          </cell>
          <cell r="G39">
            <v>1657948.88</v>
          </cell>
          <cell r="H39">
            <v>2242791.5099999998</v>
          </cell>
          <cell r="I39">
            <v>1445337.97</v>
          </cell>
          <cell r="J39">
            <v>1593766.78</v>
          </cell>
          <cell r="K39">
            <v>1530262.6</v>
          </cell>
          <cell r="L39">
            <v>1267302.83</v>
          </cell>
        </row>
        <row r="40">
          <cell r="A40">
            <v>90</v>
          </cell>
          <cell r="B40" t="str">
            <v>Research and Creative Scholarship</v>
          </cell>
          <cell r="C40" t="str">
            <v>Creative Scholarship</v>
          </cell>
          <cell r="D40" t="str">
            <v>MT Natural Heritage Program</v>
          </cell>
          <cell r="E40" t="str">
            <v>Restricted</v>
          </cell>
          <cell r="F40" t="str">
            <v>REV</v>
          </cell>
          <cell r="G40">
            <v>1807439.41</v>
          </cell>
          <cell r="H40">
            <v>1772143.48</v>
          </cell>
          <cell r="I40">
            <v>1699128.83</v>
          </cell>
          <cell r="J40">
            <v>1419511.18</v>
          </cell>
          <cell r="K40">
            <v>1275210.8999999999</v>
          </cell>
          <cell r="L40">
            <v>1486091.24</v>
          </cell>
        </row>
        <row r="41">
          <cell r="A41">
            <v>91</v>
          </cell>
          <cell r="B41" t="str">
            <v>Research and Creative Scholarship</v>
          </cell>
          <cell r="C41" t="str">
            <v>Creative Scholarship</v>
          </cell>
          <cell r="D41" t="str">
            <v>ACCELERATE MT: IP/Tech Transfer, ACCELERATE MT, MonTEC, PTAC, SBDC, ILEAD, Launchpad, World Trade Center</v>
          </cell>
          <cell r="E41" t="str">
            <v>Restricted</v>
          </cell>
          <cell r="F41" t="str">
            <v>REV</v>
          </cell>
          <cell r="G41">
            <v>331380.43</v>
          </cell>
          <cell r="H41">
            <v>259200.73</v>
          </cell>
          <cell r="I41">
            <v>65107.96</v>
          </cell>
          <cell r="J41">
            <v>14473.7</v>
          </cell>
          <cell r="K41">
            <v>136733.01999999999</v>
          </cell>
          <cell r="L41">
            <v>1309.43</v>
          </cell>
        </row>
        <row r="42">
          <cell r="A42">
            <v>92</v>
          </cell>
          <cell r="B42" t="str">
            <v>Research and Creative Scholarship</v>
          </cell>
          <cell r="C42" t="str">
            <v>Creative Scholarship</v>
          </cell>
          <cell r="D42" t="str">
            <v>Graduate School</v>
          </cell>
          <cell r="E42" t="str">
            <v>Restricted</v>
          </cell>
          <cell r="F42" t="str">
            <v>REV</v>
          </cell>
          <cell r="G42">
            <v>161645.84</v>
          </cell>
          <cell r="H42">
            <v>193236.75</v>
          </cell>
          <cell r="I42">
            <v>158997.13</v>
          </cell>
          <cell r="J42">
            <v>213089.38</v>
          </cell>
          <cell r="K42">
            <v>325740.42</v>
          </cell>
          <cell r="L42">
            <v>342400.26</v>
          </cell>
        </row>
        <row r="43">
          <cell r="A43">
            <v>94</v>
          </cell>
          <cell r="B43" t="str">
            <v>Research and Creative Scholarship</v>
          </cell>
          <cell r="C43" t="str">
            <v>Research</v>
          </cell>
          <cell r="D43" t="str">
            <v>Research Administration, includes Federal Relations</v>
          </cell>
          <cell r="E43" t="str">
            <v>Restricted</v>
          </cell>
          <cell r="F43" t="str">
            <v>REV</v>
          </cell>
          <cell r="G43">
            <v>422623.57</v>
          </cell>
          <cell r="H43">
            <v>841665.59</v>
          </cell>
          <cell r="I43">
            <v>1042474.84</v>
          </cell>
          <cell r="J43">
            <v>1293256.8999999999</v>
          </cell>
          <cell r="K43">
            <v>1099532.8600000001</v>
          </cell>
          <cell r="L43">
            <v>633032.98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REV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REV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REV</v>
          </cell>
          <cell r="G46">
            <v>-47446.89</v>
          </cell>
          <cell r="H46">
            <v>20521.939999999999</v>
          </cell>
          <cell r="I46">
            <v>-10500</v>
          </cell>
          <cell r="J46">
            <v>-8950</v>
          </cell>
          <cell r="K46">
            <v>1509</v>
          </cell>
          <cell r="L46">
            <v>2941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REV</v>
          </cell>
          <cell r="G47">
            <v>845941.65</v>
          </cell>
          <cell r="H47">
            <v>777142.45</v>
          </cell>
          <cell r="I47">
            <v>496542.88</v>
          </cell>
          <cell r="J47">
            <v>603416.89</v>
          </cell>
          <cell r="K47">
            <v>509829.93</v>
          </cell>
          <cell r="L47">
            <v>461283.75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REV</v>
          </cell>
          <cell r="G48">
            <v>742345.52</v>
          </cell>
          <cell r="H48">
            <v>1222509.01</v>
          </cell>
          <cell r="I48">
            <v>1879581.26</v>
          </cell>
          <cell r="J48">
            <v>1794181.58</v>
          </cell>
          <cell r="K48">
            <v>1714040.57</v>
          </cell>
          <cell r="L48">
            <v>1443883.18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REV</v>
          </cell>
          <cell r="G49">
            <v>3454462.2</v>
          </cell>
          <cell r="H49">
            <v>2249685.2999999998</v>
          </cell>
          <cell r="I49">
            <v>2753848.7</v>
          </cell>
          <cell r="J49">
            <v>3978435.86</v>
          </cell>
          <cell r="K49">
            <v>4276305.5199999996</v>
          </cell>
          <cell r="L49">
            <v>3631956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REV</v>
          </cell>
          <cell r="G50">
            <v>4259769.3099999996</v>
          </cell>
          <cell r="H50">
            <v>3387774.4</v>
          </cell>
          <cell r="I50">
            <v>2085410.91</v>
          </cell>
          <cell r="J50">
            <v>1004452.48</v>
          </cell>
          <cell r="K50">
            <v>937505.52</v>
          </cell>
          <cell r="L50">
            <v>1256485.94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REV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REV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REV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REV</v>
          </cell>
          <cell r="G54">
            <v>6232046.2400000002</v>
          </cell>
          <cell r="H54">
            <v>6093196.5499999998</v>
          </cell>
          <cell r="I54">
            <v>5457791.46</v>
          </cell>
          <cell r="J54">
            <v>4655892.8099999996</v>
          </cell>
          <cell r="K54">
            <v>6923705.7800000003</v>
          </cell>
          <cell r="L54">
            <v>5707432.6699999999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REV</v>
          </cell>
          <cell r="G55">
            <v>2043130.8799999999</v>
          </cell>
          <cell r="H55">
            <v>1456169.73</v>
          </cell>
          <cell r="I55">
            <v>1041166.98</v>
          </cell>
          <cell r="J55">
            <v>896092.69</v>
          </cell>
          <cell r="K55">
            <v>862132.24</v>
          </cell>
          <cell r="L55">
            <v>1008900.12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REV</v>
          </cell>
          <cell r="G56">
            <v>26777.77</v>
          </cell>
          <cell r="H56">
            <v>40017.599999999999</v>
          </cell>
          <cell r="I56">
            <v>39047.25</v>
          </cell>
          <cell r="J56">
            <v>46883.15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REV</v>
          </cell>
          <cell r="G57">
            <v>112890.82</v>
          </cell>
          <cell r="H57">
            <v>121192.95</v>
          </cell>
          <cell r="I57">
            <v>122752.61</v>
          </cell>
          <cell r="J57">
            <v>119608.85</v>
          </cell>
          <cell r="K57">
            <v>128842.04</v>
          </cell>
          <cell r="L57">
            <v>166000.44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REV</v>
          </cell>
          <cell r="I58">
            <v>0</v>
          </cell>
          <cell r="J58">
            <v>23480</v>
          </cell>
          <cell r="K58">
            <v>33334.160000000003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REV</v>
          </cell>
          <cell r="G59">
            <v>145742.57999999999</v>
          </cell>
          <cell r="H59">
            <v>141827.16</v>
          </cell>
          <cell r="I59">
            <v>159753.29999999999</v>
          </cell>
          <cell r="J59">
            <v>206803.96</v>
          </cell>
          <cell r="K59">
            <v>221153.55</v>
          </cell>
          <cell r="L59">
            <v>221734.86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REV</v>
          </cell>
          <cell r="G60">
            <v>412740.98</v>
          </cell>
          <cell r="H60">
            <v>118115.48</v>
          </cell>
          <cell r="I60">
            <v>219628.97</v>
          </cell>
          <cell r="J60">
            <v>223708.26</v>
          </cell>
          <cell r="K60">
            <v>170613.85</v>
          </cell>
          <cell r="L60">
            <v>314377.24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REV</v>
          </cell>
          <cell r="G61">
            <v>11946.6</v>
          </cell>
          <cell r="H61">
            <v>41592.68</v>
          </cell>
          <cell r="I61">
            <v>70267.73</v>
          </cell>
          <cell r="J61">
            <v>190648.73</v>
          </cell>
          <cell r="K61">
            <v>249854.4</v>
          </cell>
          <cell r="L61">
            <v>156052.74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REV</v>
          </cell>
          <cell r="G62">
            <v>644490.02</v>
          </cell>
          <cell r="H62">
            <v>814549.26</v>
          </cell>
          <cell r="I62">
            <v>823683.32</v>
          </cell>
          <cell r="J62">
            <v>1092314.56</v>
          </cell>
          <cell r="K62">
            <v>1444363.15</v>
          </cell>
          <cell r="L62">
            <v>1982627.64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REV</v>
          </cell>
          <cell r="G63">
            <v>228902.02</v>
          </cell>
          <cell r="H63">
            <v>319601.34999999998</v>
          </cell>
          <cell r="I63">
            <v>357907.14</v>
          </cell>
          <cell r="J63">
            <v>413193.61</v>
          </cell>
          <cell r="K63">
            <v>427704.39</v>
          </cell>
          <cell r="L63">
            <v>426589.41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REV</v>
          </cell>
          <cell r="G64">
            <v>204.45</v>
          </cell>
          <cell r="H64">
            <v>152.85</v>
          </cell>
          <cell r="I64">
            <v>42831.45</v>
          </cell>
          <cell r="J64">
            <v>22004.02</v>
          </cell>
          <cell r="K64">
            <v>21.27</v>
          </cell>
          <cell r="L64">
            <v>20.49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REV</v>
          </cell>
          <cell r="G65">
            <v>420363.64</v>
          </cell>
          <cell r="H65">
            <v>472916.93</v>
          </cell>
          <cell r="I65">
            <v>372391.29</v>
          </cell>
          <cell r="J65">
            <v>328628.53000000003</v>
          </cell>
          <cell r="K65">
            <v>543771.5</v>
          </cell>
          <cell r="L65">
            <v>618544.85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REV</v>
          </cell>
          <cell r="G66">
            <v>448438.39</v>
          </cell>
          <cell r="H66">
            <v>459646.59</v>
          </cell>
          <cell r="I66">
            <v>422048.36</v>
          </cell>
          <cell r="J66">
            <v>1291280.79</v>
          </cell>
          <cell r="K66">
            <v>4885734.1100000003</v>
          </cell>
          <cell r="L66">
            <v>5626677.9400000004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REV</v>
          </cell>
          <cell r="G67">
            <v>23035</v>
          </cell>
          <cell r="H67">
            <v>47218.76</v>
          </cell>
          <cell r="I67">
            <v>173067.17</v>
          </cell>
          <cell r="J67">
            <v>373517.96</v>
          </cell>
          <cell r="K67">
            <v>520219.96</v>
          </cell>
          <cell r="L67">
            <v>267414.98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REV</v>
          </cell>
          <cell r="L68">
            <v>13931.09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REV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REV</v>
          </cell>
          <cell r="G70">
            <v>436647.59</v>
          </cell>
          <cell r="H70">
            <v>411807.96</v>
          </cell>
          <cell r="I70">
            <v>367210.23999999999</v>
          </cell>
          <cell r="J70">
            <v>408361.05</v>
          </cell>
          <cell r="K70">
            <v>423625.85</v>
          </cell>
          <cell r="L70">
            <v>377406.96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REV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REV</v>
          </cell>
          <cell r="G72">
            <v>214009.09</v>
          </cell>
          <cell r="H72">
            <v>182682.17</v>
          </cell>
          <cell r="I72">
            <v>112427.65</v>
          </cell>
          <cell r="J72">
            <v>100759.35</v>
          </cell>
          <cell r="K72">
            <v>181030.07</v>
          </cell>
          <cell r="L72">
            <v>136232.01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REV</v>
          </cell>
          <cell r="I73">
            <v>12.82</v>
          </cell>
          <cell r="J73">
            <v>13.63</v>
          </cell>
          <cell r="K73">
            <v>544.5</v>
          </cell>
          <cell r="L73">
            <v>3.88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REV</v>
          </cell>
          <cell r="G74">
            <v>3612142.14</v>
          </cell>
          <cell r="H74">
            <v>3809353.89</v>
          </cell>
          <cell r="I74">
            <v>4375890.75</v>
          </cell>
          <cell r="J74">
            <v>4396027.09</v>
          </cell>
          <cell r="K74">
            <v>5536658.29</v>
          </cell>
          <cell r="L74">
            <v>5034603.08</v>
          </cell>
        </row>
        <row r="75">
          <cell r="A75">
            <v>197</v>
          </cell>
          <cell r="B75" t="str">
            <v>Provost</v>
          </cell>
          <cell r="C75" t="str">
            <v>Montana Museum of Art &amp; Culture</v>
          </cell>
          <cell r="D75" t="str">
            <v>Montana Museum of Art &amp; Culture</v>
          </cell>
          <cell r="E75" t="str">
            <v>Restricted</v>
          </cell>
          <cell r="F75" t="str">
            <v>REV</v>
          </cell>
          <cell r="G75">
            <v>45891.79</v>
          </cell>
          <cell r="H75">
            <v>37152.379999999997</v>
          </cell>
          <cell r="I75">
            <v>95478.48</v>
          </cell>
          <cell r="J75">
            <v>118105.13</v>
          </cell>
          <cell r="K75">
            <v>27866.05</v>
          </cell>
          <cell r="L75">
            <v>72200.539999999994</v>
          </cell>
        </row>
        <row r="76">
          <cell r="A76">
            <v>198</v>
          </cell>
          <cell r="B76" t="str">
            <v>Provost</v>
          </cell>
          <cell r="C76" t="str">
            <v>Provost Office</v>
          </cell>
          <cell r="D76" t="str">
            <v>Provost Office</v>
          </cell>
          <cell r="E76" t="str">
            <v>Restricted</v>
          </cell>
          <cell r="F76" t="str">
            <v>REV</v>
          </cell>
          <cell r="G76">
            <v>134970.47</v>
          </cell>
          <cell r="H76">
            <v>187714.07</v>
          </cell>
          <cell r="I76">
            <v>467756.9</v>
          </cell>
          <cell r="J76">
            <v>671442.47</v>
          </cell>
          <cell r="K76">
            <v>390628.32</v>
          </cell>
          <cell r="L76">
            <v>430029.78</v>
          </cell>
        </row>
        <row r="77">
          <cell r="A77">
            <v>199</v>
          </cell>
          <cell r="B77" t="str">
            <v>Provost</v>
          </cell>
          <cell r="C77" t="str">
            <v>Registrars Office</v>
          </cell>
          <cell r="D77" t="str">
            <v>Registrars Office</v>
          </cell>
          <cell r="E77" t="str">
            <v>Restricted</v>
          </cell>
          <cell r="F77" t="str">
            <v>REV</v>
          </cell>
          <cell r="G77">
            <v>50.16</v>
          </cell>
          <cell r="H77">
            <v>43.94</v>
          </cell>
          <cell r="I77">
            <v>53.82</v>
          </cell>
          <cell r="J77">
            <v>64.22</v>
          </cell>
          <cell r="K77">
            <v>46.56</v>
          </cell>
          <cell r="L77">
            <v>68.099999999999994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REV</v>
          </cell>
          <cell r="G78">
            <v>3994614.16</v>
          </cell>
          <cell r="H78">
            <v>4609684.87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6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EXP</v>
          </cell>
          <cell r="G2">
            <v>52935.22</v>
          </cell>
          <cell r="H2">
            <v>73179.22</v>
          </cell>
          <cell r="I2">
            <v>107897.79</v>
          </cell>
          <cell r="J2">
            <v>103670.37</v>
          </cell>
          <cell r="K2">
            <v>94190.62</v>
          </cell>
          <cell r="L2">
            <v>54998.23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EXP</v>
          </cell>
          <cell r="G3">
            <v>1086844.49</v>
          </cell>
          <cell r="H3">
            <v>712868.04</v>
          </cell>
          <cell r="I3">
            <v>507944.88</v>
          </cell>
          <cell r="J3">
            <v>527611.74</v>
          </cell>
          <cell r="K3">
            <v>594132.38</v>
          </cell>
          <cell r="L3">
            <v>769148.43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EXP</v>
          </cell>
          <cell r="G4">
            <v>5897.5</v>
          </cell>
          <cell r="H4">
            <v>28824.94</v>
          </cell>
          <cell r="I4">
            <v>37994.89</v>
          </cell>
          <cell r="J4">
            <v>44037.84</v>
          </cell>
          <cell r="K4">
            <v>50307.199999999997</v>
          </cell>
          <cell r="L4">
            <v>50605.47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EXP</v>
          </cell>
          <cell r="G5">
            <v>74237.210000000006</v>
          </cell>
          <cell r="H5">
            <v>81273.69</v>
          </cell>
          <cell r="I5">
            <v>104283.95</v>
          </cell>
          <cell r="J5">
            <v>111900.36</v>
          </cell>
          <cell r="K5">
            <v>106728.72</v>
          </cell>
          <cell r="L5">
            <v>95370.79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EXP</v>
          </cell>
          <cell r="G6">
            <v>72868.460000000006</v>
          </cell>
          <cell r="H6">
            <v>125129.8</v>
          </cell>
          <cell r="I6">
            <v>124074.94</v>
          </cell>
          <cell r="J6">
            <v>127965.53</v>
          </cell>
          <cell r="K6">
            <v>145855.38</v>
          </cell>
          <cell r="L6">
            <v>143295.26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EXP</v>
          </cell>
          <cell r="G7">
            <v>487135.7</v>
          </cell>
          <cell r="H7">
            <v>524164.63</v>
          </cell>
          <cell r="I7">
            <v>565688.13</v>
          </cell>
          <cell r="J7">
            <v>467199.61</v>
          </cell>
          <cell r="K7">
            <v>586818.43999999994</v>
          </cell>
          <cell r="L7">
            <v>322621.45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EXP</v>
          </cell>
          <cell r="G8">
            <v>48035.33</v>
          </cell>
          <cell r="H8">
            <v>69630.62</v>
          </cell>
          <cell r="I8">
            <v>62263.35</v>
          </cell>
          <cell r="J8">
            <v>81200.990000000005</v>
          </cell>
          <cell r="K8">
            <v>87588.17</v>
          </cell>
          <cell r="L8">
            <v>84974.52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EXP</v>
          </cell>
          <cell r="G9">
            <v>80853.179999999993</v>
          </cell>
          <cell r="H9">
            <v>108015.98</v>
          </cell>
          <cell r="I9">
            <v>125548.84</v>
          </cell>
          <cell r="J9">
            <v>161338.23999999999</v>
          </cell>
          <cell r="K9">
            <v>179493.06</v>
          </cell>
          <cell r="L9">
            <v>167826.53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EXP</v>
          </cell>
          <cell r="G10">
            <v>63553.2</v>
          </cell>
          <cell r="H10">
            <v>126263.69</v>
          </cell>
          <cell r="I10">
            <v>134734.48000000001</v>
          </cell>
          <cell r="J10">
            <v>139932.48000000001</v>
          </cell>
          <cell r="K10">
            <v>201114.67</v>
          </cell>
          <cell r="L10">
            <v>182818.65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EXP</v>
          </cell>
          <cell r="G11">
            <v>91659.59</v>
          </cell>
          <cell r="H11">
            <v>145024.91</v>
          </cell>
          <cell r="I11">
            <v>163717.9</v>
          </cell>
          <cell r="J11">
            <v>154396.21</v>
          </cell>
          <cell r="K11">
            <v>147642.85</v>
          </cell>
          <cell r="L11">
            <v>169329.81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EXP</v>
          </cell>
          <cell r="J12">
            <v>82000.2</v>
          </cell>
          <cell r="K12">
            <v>87699.35</v>
          </cell>
          <cell r="L12">
            <v>108947.91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EXP</v>
          </cell>
          <cell r="G13">
            <v>13808.69</v>
          </cell>
          <cell r="H13">
            <v>24313.85</v>
          </cell>
          <cell r="I13">
            <v>44938.52</v>
          </cell>
          <cell r="J13">
            <v>47758.16</v>
          </cell>
          <cell r="K13">
            <v>65528.41</v>
          </cell>
          <cell r="L13">
            <v>55729.71</v>
          </cell>
        </row>
        <row r="14">
          <cell r="A14">
            <v>18</v>
          </cell>
          <cell r="B14" t="str">
            <v>Athletics</v>
          </cell>
          <cell r="C14" t="str">
            <v>Women's Volleyball</v>
          </cell>
          <cell r="D14" t="str">
            <v>Women's Volleyball, includes equipment center, facilities and weight room</v>
          </cell>
          <cell r="E14" t="str">
            <v>Restricted</v>
          </cell>
          <cell r="F14" t="str">
            <v>EXP</v>
          </cell>
          <cell r="G14">
            <v>96223.64</v>
          </cell>
          <cell r="H14">
            <v>102554.45</v>
          </cell>
          <cell r="I14">
            <v>109940.77</v>
          </cell>
          <cell r="J14">
            <v>108298.29</v>
          </cell>
          <cell r="K14">
            <v>121138.25</v>
          </cell>
          <cell r="L14">
            <v>126874.9</v>
          </cell>
        </row>
        <row r="15">
          <cell r="A15">
            <v>21</v>
          </cell>
          <cell r="B15" t="str">
            <v>Athletics</v>
          </cell>
          <cell r="C15" t="str">
            <v>Athletics-General</v>
          </cell>
          <cell r="D15" t="str">
            <v>Athletics - General, includes IT, training center, NCAA academic enhancement and compliance, insurance program, and GSA</v>
          </cell>
          <cell r="E15" t="str">
            <v>Restricted</v>
          </cell>
          <cell r="F15" t="str">
            <v>EXP</v>
          </cell>
          <cell r="G15">
            <v>119278.9</v>
          </cell>
          <cell r="H15">
            <v>123353.54</v>
          </cell>
          <cell r="I15">
            <v>152087.45000000001</v>
          </cell>
          <cell r="J15">
            <v>210846.79</v>
          </cell>
          <cell r="K15">
            <v>221657</v>
          </cell>
          <cell r="L15">
            <v>521648.47</v>
          </cell>
        </row>
        <row r="16">
          <cell r="A16">
            <v>28</v>
          </cell>
          <cell r="B16" t="str">
            <v>Integrated Communications</v>
          </cell>
          <cell r="C16" t="str">
            <v>Integrated Communications</v>
          </cell>
          <cell r="D16" t="str">
            <v>Broadcast Media Center, includes administration, KUFM and Public TV</v>
          </cell>
          <cell r="E16" t="str">
            <v>Restricted</v>
          </cell>
          <cell r="F16" t="str">
            <v>EXP</v>
          </cell>
          <cell r="G16">
            <v>2064431.31</v>
          </cell>
          <cell r="H16">
            <v>1823304.41</v>
          </cell>
          <cell r="I16">
            <v>1702307.32</v>
          </cell>
          <cell r="J16">
            <v>1930523.75</v>
          </cell>
          <cell r="K16">
            <v>1846258.04</v>
          </cell>
          <cell r="L16">
            <v>2278494.4300000002</v>
          </cell>
        </row>
        <row r="17">
          <cell r="A17">
            <v>32</v>
          </cell>
          <cell r="B17" t="str">
            <v>Integrated Communications</v>
          </cell>
          <cell r="C17" t="str">
            <v>Integrated Communications</v>
          </cell>
          <cell r="D17" t="str">
            <v>University Communications and University Relations Administration</v>
          </cell>
          <cell r="E17" t="str">
            <v>Restricted</v>
          </cell>
          <cell r="F17" t="str">
            <v>EXP</v>
          </cell>
          <cell r="K17">
            <v>0</v>
          </cell>
        </row>
        <row r="18">
          <cell r="A18">
            <v>34</v>
          </cell>
          <cell r="B18" t="str">
            <v>Integrated Communications</v>
          </cell>
          <cell r="C18" t="str">
            <v>Integrated Communications</v>
          </cell>
          <cell r="D18" t="str">
            <v>Alumni Relations</v>
          </cell>
          <cell r="E18" t="str">
            <v>Restricted</v>
          </cell>
          <cell r="F18" t="str">
            <v>EXP</v>
          </cell>
          <cell r="G18">
            <v>6162</v>
          </cell>
          <cell r="H18">
            <v>3000</v>
          </cell>
          <cell r="I18">
            <v>3100</v>
          </cell>
          <cell r="J18">
            <v>1450</v>
          </cell>
          <cell r="K18">
            <v>3450</v>
          </cell>
          <cell r="L18">
            <v>3500</v>
          </cell>
        </row>
        <row r="19">
          <cell r="A19">
            <v>37</v>
          </cell>
          <cell r="B19" t="str">
            <v>A&amp;F</v>
          </cell>
          <cell r="C19" t="str">
            <v>A&amp;F Central</v>
          </cell>
          <cell r="D19" t="str">
            <v>VP Administration &amp; Finance, include Sustainability</v>
          </cell>
          <cell r="E19" t="str">
            <v>Restricted</v>
          </cell>
          <cell r="F19" t="str">
            <v>EXP</v>
          </cell>
          <cell r="G19">
            <v>2800</v>
          </cell>
          <cell r="H19">
            <v>22250.07</v>
          </cell>
          <cell r="I19">
            <v>3462.61</v>
          </cell>
          <cell r="J19">
            <v>29600.94</v>
          </cell>
          <cell r="K19">
            <v>27695</v>
          </cell>
          <cell r="L19">
            <v>17108</v>
          </cell>
        </row>
        <row r="20">
          <cell r="A20">
            <v>41</v>
          </cell>
          <cell r="B20" t="str">
            <v>A&amp;F</v>
          </cell>
          <cell r="C20" t="str">
            <v>A&amp;F Central</v>
          </cell>
          <cell r="D20" t="str">
            <v>Staff Senate</v>
          </cell>
          <cell r="E20" t="str">
            <v>Restricted</v>
          </cell>
          <cell r="F20" t="str">
            <v>EXP</v>
          </cell>
          <cell r="G20">
            <v>2600</v>
          </cell>
          <cell r="H20">
            <v>2800</v>
          </cell>
          <cell r="I20">
            <v>1400</v>
          </cell>
          <cell r="J20">
            <v>2400</v>
          </cell>
          <cell r="K20">
            <v>2500</v>
          </cell>
          <cell r="L20">
            <v>3000</v>
          </cell>
        </row>
        <row r="21">
          <cell r="A21">
            <v>43</v>
          </cell>
          <cell r="B21" t="str">
            <v>A&amp;F</v>
          </cell>
          <cell r="C21" t="str">
            <v>Business Services</v>
          </cell>
          <cell r="D21" t="str">
            <v>Business Services</v>
          </cell>
          <cell r="E21" t="str">
            <v>Restricted</v>
          </cell>
          <cell r="F21" t="str">
            <v>EXP</v>
          </cell>
          <cell r="J21">
            <v>0</v>
          </cell>
        </row>
        <row r="22">
          <cell r="A22">
            <v>51</v>
          </cell>
          <cell r="B22" t="str">
            <v>A&amp;F</v>
          </cell>
          <cell r="C22" t="str">
            <v>Facilities Services</v>
          </cell>
          <cell r="D22" t="str">
            <v>Facilities Services</v>
          </cell>
          <cell r="E22" t="str">
            <v>Restricted</v>
          </cell>
          <cell r="F22" t="str">
            <v>EXP</v>
          </cell>
          <cell r="G22">
            <v>132337.46</v>
          </cell>
          <cell r="H22">
            <v>0</v>
          </cell>
          <cell r="I22">
            <v>48990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65</v>
          </cell>
          <cell r="B23" t="str">
            <v>Enroll&amp;SA</v>
          </cell>
          <cell r="C23" t="str">
            <v>Enrollment</v>
          </cell>
          <cell r="D23" t="str">
            <v>Auxiliary Administration - VPESA Office, includes SARC</v>
          </cell>
          <cell r="E23" t="str">
            <v>Restricted</v>
          </cell>
          <cell r="F23" t="str">
            <v>EXP</v>
          </cell>
          <cell r="G23">
            <v>0</v>
          </cell>
          <cell r="H23">
            <v>0</v>
          </cell>
          <cell r="I23">
            <v>1600</v>
          </cell>
          <cell r="J23">
            <v>1600</v>
          </cell>
          <cell r="K23">
            <v>1800</v>
          </cell>
          <cell r="L23">
            <v>1700</v>
          </cell>
        </row>
        <row r="24">
          <cell r="A24">
            <v>66</v>
          </cell>
          <cell r="B24" t="str">
            <v>Enroll&amp;SA</v>
          </cell>
          <cell r="C24" t="str">
            <v>Student Affairs</v>
          </cell>
          <cell r="D24" t="str">
            <v>VP for Enrollment and Student Affairs/Dean of Students</v>
          </cell>
          <cell r="E24" t="str">
            <v>Restricted</v>
          </cell>
          <cell r="F24" t="str">
            <v>EXP</v>
          </cell>
          <cell r="G24">
            <v>3950</v>
          </cell>
          <cell r="H24">
            <v>5200</v>
          </cell>
          <cell r="I24">
            <v>10050</v>
          </cell>
          <cell r="J24">
            <v>11850</v>
          </cell>
          <cell r="K24">
            <v>19053.05</v>
          </cell>
          <cell r="L24">
            <v>16887.04</v>
          </cell>
        </row>
        <row r="25">
          <cell r="A25">
            <v>67</v>
          </cell>
          <cell r="B25" t="str">
            <v>Enroll&amp;SA</v>
          </cell>
          <cell r="C25" t="str">
            <v>Student Affairs</v>
          </cell>
          <cell r="D25" t="str">
            <v>Career Services</v>
          </cell>
          <cell r="E25" t="str">
            <v>Restricted</v>
          </cell>
          <cell r="F25" t="str">
            <v>EXP</v>
          </cell>
          <cell r="G25">
            <v>43526.86</v>
          </cell>
          <cell r="H25">
            <v>40540.32</v>
          </cell>
          <cell r="I25">
            <v>42219.42</v>
          </cell>
          <cell r="J25">
            <v>50413.58</v>
          </cell>
          <cell r="K25">
            <v>53396.72</v>
          </cell>
          <cell r="L25">
            <v>58699.57</v>
          </cell>
        </row>
        <row r="26">
          <cell r="A26">
            <v>69</v>
          </cell>
          <cell r="B26" t="str">
            <v>Enroll&amp;SA</v>
          </cell>
          <cell r="C26" t="str">
            <v>Student Affairs</v>
          </cell>
          <cell r="D26" t="str">
            <v>Financial Aid</v>
          </cell>
          <cell r="E26" t="str">
            <v>Restricted</v>
          </cell>
          <cell r="F26" t="str">
            <v>EXP</v>
          </cell>
          <cell r="G26">
            <v>29353110.379999999</v>
          </cell>
          <cell r="H26">
            <v>27736688.210000001</v>
          </cell>
          <cell r="I26">
            <v>26352043.559999999</v>
          </cell>
          <cell r="J26">
            <v>24667720.100000001</v>
          </cell>
          <cell r="K26">
            <v>23208830.059999999</v>
          </cell>
          <cell r="L26">
            <v>21588977.620000001</v>
          </cell>
        </row>
        <row r="27">
          <cell r="A27">
            <v>71</v>
          </cell>
          <cell r="B27" t="str">
            <v>Enroll&amp;SA</v>
          </cell>
          <cell r="C27" t="str">
            <v>Student Affairs</v>
          </cell>
          <cell r="D27" t="str">
            <v>Veterans Education/Transition Services</v>
          </cell>
          <cell r="E27" t="str">
            <v>Restricted</v>
          </cell>
          <cell r="F27" t="str">
            <v>EXP</v>
          </cell>
          <cell r="L27">
            <v>0</v>
          </cell>
        </row>
        <row r="28">
          <cell r="A28">
            <v>73</v>
          </cell>
          <cell r="B28" t="str">
            <v>Enroll&amp;SA</v>
          </cell>
          <cell r="C28" t="str">
            <v>Student Affairs</v>
          </cell>
          <cell r="D28" t="str">
            <v>American Indian Student Services</v>
          </cell>
          <cell r="E28" t="str">
            <v>Restricted</v>
          </cell>
          <cell r="F28" t="str">
            <v>EXP</v>
          </cell>
          <cell r="G28">
            <v>11728.11</v>
          </cell>
          <cell r="H28">
            <v>9944.15</v>
          </cell>
          <cell r="I28">
            <v>0</v>
          </cell>
        </row>
        <row r="29">
          <cell r="A29">
            <v>76</v>
          </cell>
          <cell r="B29" t="str">
            <v>Enroll&amp;SA</v>
          </cell>
          <cell r="C29" t="str">
            <v>Dining Services</v>
          </cell>
          <cell r="D29" t="str">
            <v>Dining Services, includes Food Zoo, Catering, Concessions, Satellite Services</v>
          </cell>
          <cell r="E29" t="str">
            <v>Restricted</v>
          </cell>
          <cell r="F29" t="str">
            <v>EXP</v>
          </cell>
          <cell r="G29">
            <v>0</v>
          </cell>
          <cell r="H29">
            <v>0</v>
          </cell>
          <cell r="I29">
            <v>2000</v>
          </cell>
          <cell r="J29">
            <v>2000</v>
          </cell>
          <cell r="K29">
            <v>12000</v>
          </cell>
          <cell r="L29">
            <v>48283</v>
          </cell>
        </row>
        <row r="30">
          <cell r="A30">
            <v>77</v>
          </cell>
          <cell r="B30" t="str">
            <v>Enroll&amp;SA</v>
          </cell>
          <cell r="C30" t="str">
            <v>Health Services</v>
          </cell>
          <cell r="D30" t="str">
            <v>Health Services, includes medical, dental, wellness, CAPS</v>
          </cell>
          <cell r="E30" t="str">
            <v>Restricted</v>
          </cell>
          <cell r="F30" t="str">
            <v>EXP</v>
          </cell>
          <cell r="G30">
            <v>1328.36</v>
          </cell>
          <cell r="J30">
            <v>4602.1400000000003</v>
          </cell>
          <cell r="K30">
            <v>397.86</v>
          </cell>
        </row>
        <row r="31">
          <cell r="A31">
            <v>80</v>
          </cell>
          <cell r="B31" t="str">
            <v>Research and Creative Scholarship</v>
          </cell>
          <cell r="C31" t="str">
            <v>Creative Scholarship</v>
          </cell>
          <cell r="D31" t="str">
            <v>Flathead Lake Biological Station</v>
          </cell>
          <cell r="E31" t="str">
            <v>Restricted</v>
          </cell>
          <cell r="F31" t="str">
            <v>EXP</v>
          </cell>
          <cell r="G31">
            <v>2263247.92</v>
          </cell>
          <cell r="H31">
            <v>2697836.44</v>
          </cell>
          <cell r="I31">
            <v>2582341.83</v>
          </cell>
          <cell r="J31">
            <v>2199544.14</v>
          </cell>
          <cell r="K31">
            <v>1198341.8700000001</v>
          </cell>
          <cell r="L31">
            <v>1533189.22</v>
          </cell>
        </row>
        <row r="32">
          <cell r="A32">
            <v>81</v>
          </cell>
          <cell r="B32" t="str">
            <v>Research and Creative Scholarship</v>
          </cell>
          <cell r="C32" t="str">
            <v>Creative Scholarship</v>
          </cell>
          <cell r="D32" t="str">
            <v>Biotechnology Center</v>
          </cell>
          <cell r="E32" t="str">
            <v>Restricted</v>
          </cell>
          <cell r="F32" t="str">
            <v>EXP</v>
          </cell>
          <cell r="G32">
            <v>707308.18</v>
          </cell>
          <cell r="H32">
            <v>710131.64</v>
          </cell>
          <cell r="I32">
            <v>527110.98</v>
          </cell>
          <cell r="J32">
            <v>367558.34</v>
          </cell>
          <cell r="K32">
            <v>465419.8</v>
          </cell>
          <cell r="L32">
            <v>425840.53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Restricted</v>
          </cell>
          <cell r="F33" t="str">
            <v>EXP</v>
          </cell>
          <cell r="G33">
            <v>1176645.51</v>
          </cell>
          <cell r="H33">
            <v>1307662.3799999999</v>
          </cell>
          <cell r="I33">
            <v>1105010.25</v>
          </cell>
          <cell r="J33">
            <v>1339418.6200000001</v>
          </cell>
          <cell r="K33">
            <v>1403328.39</v>
          </cell>
          <cell r="L33">
            <v>1371530.66</v>
          </cell>
        </row>
        <row r="34">
          <cell r="A34">
            <v>83</v>
          </cell>
          <cell r="B34" t="str">
            <v>Research and Creative Scholarship</v>
          </cell>
          <cell r="C34" t="str">
            <v>Creative Scholarship</v>
          </cell>
          <cell r="D34" t="str">
            <v>Center for Biomolecular Structure &amp; Dynamics (CBSD)</v>
          </cell>
          <cell r="E34" t="str">
            <v>Restricted</v>
          </cell>
          <cell r="F34" t="str">
            <v>EXP</v>
          </cell>
          <cell r="G34">
            <v>941421.65</v>
          </cell>
          <cell r="H34">
            <v>833453.72</v>
          </cell>
          <cell r="I34">
            <v>2992648.9</v>
          </cell>
          <cell r="J34">
            <v>3634680.08</v>
          </cell>
          <cell r="K34">
            <v>3928505.39</v>
          </cell>
          <cell r="L34">
            <v>5238658.59</v>
          </cell>
        </row>
        <row r="35">
          <cell r="A35">
            <v>84</v>
          </cell>
          <cell r="B35" t="str">
            <v>Research and Creative Scholarship</v>
          </cell>
          <cell r="C35" t="str">
            <v>Creative Scholarship</v>
          </cell>
          <cell r="D35" t="str">
            <v>Corps of Engineers (CIRE)</v>
          </cell>
          <cell r="E35" t="str">
            <v>Restricted</v>
          </cell>
          <cell r="F35" t="str">
            <v>EXP</v>
          </cell>
          <cell r="I35">
            <v>0</v>
          </cell>
          <cell r="J35">
            <v>1854345.39</v>
          </cell>
          <cell r="K35">
            <v>4202027.0599999996</v>
          </cell>
          <cell r="L35">
            <v>4152974.96</v>
          </cell>
        </row>
        <row r="36">
          <cell r="A36">
            <v>85</v>
          </cell>
          <cell r="B36" t="str">
            <v>Research and Creative Scholarship</v>
          </cell>
          <cell r="C36" t="str">
            <v>Creative Scholarship</v>
          </cell>
          <cell r="D36" t="str">
            <v>Institute on Ecosystems</v>
          </cell>
          <cell r="E36" t="str">
            <v>Restricted</v>
          </cell>
          <cell r="F36" t="str">
            <v>EXP</v>
          </cell>
          <cell r="I36">
            <v>909.24</v>
          </cell>
          <cell r="J36">
            <v>68881.53</v>
          </cell>
          <cell r="K36">
            <v>157221.34</v>
          </cell>
          <cell r="L36">
            <v>102152.34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Restricted</v>
          </cell>
          <cell r="F37" t="str">
            <v>EXP</v>
          </cell>
          <cell r="G37">
            <v>225542.72</v>
          </cell>
          <cell r="H37">
            <v>197818.7</v>
          </cell>
          <cell r="I37">
            <v>217906.52</v>
          </cell>
          <cell r="J37">
            <v>190690.26</v>
          </cell>
          <cell r="K37">
            <v>188933.18</v>
          </cell>
          <cell r="L37">
            <v>149465.26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Restricted</v>
          </cell>
          <cell r="F38" t="str">
            <v>EXP</v>
          </cell>
          <cell r="G38">
            <v>1664869.32</v>
          </cell>
          <cell r="H38">
            <v>2242264.67</v>
          </cell>
          <cell r="I38">
            <v>1441955.23</v>
          </cell>
          <cell r="J38">
            <v>1588940.1</v>
          </cell>
          <cell r="K38">
            <v>1554699.26</v>
          </cell>
          <cell r="L38">
            <v>1309709.1399999999</v>
          </cell>
        </row>
        <row r="39">
          <cell r="A39">
            <v>90</v>
          </cell>
          <cell r="B39" t="str">
            <v>Research and Creative Scholarship</v>
          </cell>
          <cell r="C39" t="str">
            <v>Creative Scholarship</v>
          </cell>
          <cell r="D39" t="str">
            <v>MT Natural Heritage Program</v>
          </cell>
          <cell r="E39" t="str">
            <v>Restricted</v>
          </cell>
          <cell r="F39" t="str">
            <v>EXP</v>
          </cell>
          <cell r="G39">
            <v>1807439.41</v>
          </cell>
          <cell r="H39">
            <v>1772143.48</v>
          </cell>
          <cell r="I39">
            <v>1699128.83</v>
          </cell>
          <cell r="J39">
            <v>1419511.18</v>
          </cell>
          <cell r="K39">
            <v>1275210.8999999999</v>
          </cell>
          <cell r="L39">
            <v>1486091.24</v>
          </cell>
        </row>
        <row r="40">
          <cell r="A40">
            <v>91</v>
          </cell>
          <cell r="B40" t="str">
            <v>Research and Creative Scholarship</v>
          </cell>
          <cell r="C40" t="str">
            <v>Creative Scholarship</v>
          </cell>
          <cell r="D40" t="str">
            <v>ACCELERATE MT: IP/Tech Transfer, ACCELERATE MT, MonTEC, PTAC, SBDC, ILEAD, Launchpad, World Trade Center</v>
          </cell>
          <cell r="E40" t="str">
            <v>Restricted</v>
          </cell>
          <cell r="F40" t="str">
            <v>EXP</v>
          </cell>
          <cell r="G40">
            <v>330245.43</v>
          </cell>
          <cell r="H40">
            <v>261725.29</v>
          </cell>
          <cell r="I40">
            <v>65107.96</v>
          </cell>
          <cell r="J40">
            <v>9473.7000000000007</v>
          </cell>
          <cell r="K40">
            <v>140668.01999999999</v>
          </cell>
          <cell r="L40">
            <v>2374.4299999999998</v>
          </cell>
        </row>
        <row r="41">
          <cell r="A41">
            <v>92</v>
          </cell>
          <cell r="B41" t="str">
            <v>Research and Creative Scholarship</v>
          </cell>
          <cell r="C41" t="str">
            <v>Creative Scholarship</v>
          </cell>
          <cell r="D41" t="str">
            <v>Graduate School</v>
          </cell>
          <cell r="E41" t="str">
            <v>Restricted</v>
          </cell>
          <cell r="F41" t="str">
            <v>EXP</v>
          </cell>
          <cell r="G41">
            <v>176385.84</v>
          </cell>
          <cell r="H41">
            <v>183236.75</v>
          </cell>
          <cell r="I41">
            <v>166097.13</v>
          </cell>
          <cell r="J41">
            <v>201249.38</v>
          </cell>
          <cell r="K41">
            <v>333819.09000000003</v>
          </cell>
          <cell r="L41">
            <v>394104.88</v>
          </cell>
        </row>
        <row r="42">
          <cell r="A42">
            <v>94</v>
          </cell>
          <cell r="B42" t="str">
            <v>Research and Creative Scholarship</v>
          </cell>
          <cell r="C42" t="str">
            <v>Research</v>
          </cell>
          <cell r="D42" t="str">
            <v>Research Administration, includes Federal Relations</v>
          </cell>
          <cell r="E42" t="str">
            <v>Restricted</v>
          </cell>
          <cell r="F42" t="str">
            <v>EXP</v>
          </cell>
          <cell r="G42">
            <v>593155.16</v>
          </cell>
          <cell r="H42">
            <v>738095.37</v>
          </cell>
          <cell r="I42">
            <v>1035695.84</v>
          </cell>
          <cell r="J42">
            <v>1448386.6</v>
          </cell>
          <cell r="K42">
            <v>1112110.6299999999</v>
          </cell>
          <cell r="L42">
            <v>476372.83</v>
          </cell>
        </row>
        <row r="43">
          <cell r="A43">
            <v>95</v>
          </cell>
          <cell r="B43" t="str">
            <v>Research and Creative Scholarship</v>
          </cell>
          <cell r="C43" t="str">
            <v>Research</v>
          </cell>
          <cell r="D43" t="str">
            <v>Research Compliance, including Animal Care</v>
          </cell>
          <cell r="E43" t="str">
            <v>Restricted</v>
          </cell>
          <cell r="F43" t="str">
            <v>EXP</v>
          </cell>
          <cell r="G43">
            <v>0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EXP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EXP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EXP</v>
          </cell>
          <cell r="G46">
            <v>0</v>
          </cell>
          <cell r="H46">
            <v>0</v>
          </cell>
          <cell r="I46">
            <v>3635.05</v>
          </cell>
          <cell r="J46">
            <v>0</v>
          </cell>
          <cell r="K46">
            <v>0</v>
          </cell>
          <cell r="L46">
            <v>-1705.9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EXP</v>
          </cell>
          <cell r="G47">
            <v>829191.4</v>
          </cell>
          <cell r="H47">
            <v>791824.39</v>
          </cell>
          <cell r="I47">
            <v>525017.77</v>
          </cell>
          <cell r="J47">
            <v>607166.99</v>
          </cell>
          <cell r="K47">
            <v>518706.4</v>
          </cell>
          <cell r="L47">
            <v>470878.78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EXP</v>
          </cell>
          <cell r="G48">
            <v>741855.59</v>
          </cell>
          <cell r="H48">
            <v>1222998.94</v>
          </cell>
          <cell r="I48">
            <v>1874515.74</v>
          </cell>
          <cell r="J48">
            <v>1794417.6</v>
          </cell>
          <cell r="K48">
            <v>1714260.85</v>
          </cell>
          <cell r="L48">
            <v>1444215.21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EXP</v>
          </cell>
          <cell r="G49">
            <v>3421497.75</v>
          </cell>
          <cell r="H49">
            <v>2251136</v>
          </cell>
          <cell r="I49">
            <v>2753790.49</v>
          </cell>
          <cell r="J49">
            <v>3984722.37</v>
          </cell>
          <cell r="K49">
            <v>4273111.03</v>
          </cell>
          <cell r="L49">
            <v>3642022.21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EXP</v>
          </cell>
          <cell r="G50">
            <v>4259769.3099999996</v>
          </cell>
          <cell r="H50">
            <v>3387774.4</v>
          </cell>
          <cell r="I50">
            <v>2082946.18</v>
          </cell>
          <cell r="J50">
            <v>1005693.42</v>
          </cell>
          <cell r="K50">
            <v>937348.43</v>
          </cell>
          <cell r="L50">
            <v>1252437.04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EXP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EXP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EXP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EXP</v>
          </cell>
          <cell r="G54">
            <v>6105537.5</v>
          </cell>
          <cell r="H54">
            <v>6251709.8899999997</v>
          </cell>
          <cell r="I54">
            <v>5459650.3899999997</v>
          </cell>
          <cell r="J54">
            <v>4694093.87</v>
          </cell>
          <cell r="K54">
            <v>6909469.8799999999</v>
          </cell>
          <cell r="L54">
            <v>5737513.3399999999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EXP</v>
          </cell>
          <cell r="G55">
            <v>2074846.21</v>
          </cell>
          <cell r="H55">
            <v>1423013.75</v>
          </cell>
          <cell r="I55">
            <v>1115106.3999999999</v>
          </cell>
          <cell r="J55">
            <v>926291.38</v>
          </cell>
          <cell r="K55">
            <v>755909.99</v>
          </cell>
          <cell r="L55">
            <v>1057501.8799999999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EXP</v>
          </cell>
          <cell r="G56">
            <v>28443.96</v>
          </cell>
          <cell r="H56">
            <v>39998.660000000003</v>
          </cell>
          <cell r="I56">
            <v>40789.449999999997</v>
          </cell>
          <cell r="J56">
            <v>46974.33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EXP</v>
          </cell>
          <cell r="G57">
            <v>113991.01</v>
          </cell>
          <cell r="H57">
            <v>122707.56</v>
          </cell>
          <cell r="I57">
            <v>123990.39</v>
          </cell>
          <cell r="J57">
            <v>118958.23</v>
          </cell>
          <cell r="K57">
            <v>133497.12</v>
          </cell>
          <cell r="L57">
            <v>192290.15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EXP</v>
          </cell>
          <cell r="I58">
            <v>0</v>
          </cell>
          <cell r="J58">
            <v>23480</v>
          </cell>
          <cell r="K58">
            <v>33333.67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EXP</v>
          </cell>
          <cell r="G59">
            <v>155437.25</v>
          </cell>
          <cell r="H59">
            <v>141863.49</v>
          </cell>
          <cell r="I59">
            <v>164745.88</v>
          </cell>
          <cell r="J59">
            <v>212604.17</v>
          </cell>
          <cell r="K59">
            <v>208677.49</v>
          </cell>
          <cell r="L59">
            <v>221176.64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EXP</v>
          </cell>
          <cell r="G60">
            <v>412740.98</v>
          </cell>
          <cell r="H60">
            <v>118115.48</v>
          </cell>
          <cell r="I60">
            <v>219626.6</v>
          </cell>
          <cell r="J60">
            <v>160543.95000000001</v>
          </cell>
          <cell r="K60">
            <v>193556.59</v>
          </cell>
          <cell r="L60">
            <v>274118.23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EXP</v>
          </cell>
          <cell r="G61">
            <v>19831.93</v>
          </cell>
          <cell r="H61">
            <v>26553.3</v>
          </cell>
          <cell r="I61">
            <v>84110.07</v>
          </cell>
          <cell r="J61">
            <v>180372.79</v>
          </cell>
          <cell r="K61">
            <v>244067.47</v>
          </cell>
          <cell r="L61">
            <v>150455.03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EXP</v>
          </cell>
          <cell r="G62">
            <v>636795.28</v>
          </cell>
          <cell r="H62">
            <v>817595.7</v>
          </cell>
          <cell r="I62">
            <v>817565.33</v>
          </cell>
          <cell r="J62">
            <v>1072960.06</v>
          </cell>
          <cell r="K62">
            <v>1460195.56</v>
          </cell>
          <cell r="L62">
            <v>1958633.72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EXP</v>
          </cell>
          <cell r="G63">
            <v>216189.59</v>
          </cell>
          <cell r="H63">
            <v>321732.92</v>
          </cell>
          <cell r="I63">
            <v>359240.43</v>
          </cell>
          <cell r="J63">
            <v>414532.68</v>
          </cell>
          <cell r="K63">
            <v>428714.97</v>
          </cell>
          <cell r="L63">
            <v>429312.8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EXP</v>
          </cell>
          <cell r="G64">
            <v>4040.78</v>
          </cell>
          <cell r="H64">
            <v>862.31</v>
          </cell>
          <cell r="I64">
            <v>53482.65</v>
          </cell>
          <cell r="J64">
            <v>21970.84</v>
          </cell>
          <cell r="L64">
            <v>338.62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EXP</v>
          </cell>
          <cell r="G65">
            <v>429803.64</v>
          </cell>
          <cell r="H65">
            <v>482806.78</v>
          </cell>
          <cell r="I65">
            <v>379594.59</v>
          </cell>
          <cell r="J65">
            <v>335917.25</v>
          </cell>
          <cell r="K65">
            <v>553569.66</v>
          </cell>
          <cell r="L65">
            <v>623439.85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EXP</v>
          </cell>
          <cell r="G66">
            <v>455372.29</v>
          </cell>
          <cell r="H66">
            <v>450376.67</v>
          </cell>
          <cell r="I66">
            <v>423641.24</v>
          </cell>
          <cell r="J66">
            <v>1304174.49</v>
          </cell>
          <cell r="K66">
            <v>4887348.87</v>
          </cell>
          <cell r="L66">
            <v>5632878.0300000003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EXP</v>
          </cell>
          <cell r="G67">
            <v>23035</v>
          </cell>
          <cell r="H67">
            <v>41961.81</v>
          </cell>
          <cell r="I67">
            <v>178333.82</v>
          </cell>
          <cell r="J67">
            <v>378371.29</v>
          </cell>
          <cell r="K67">
            <v>536799.61</v>
          </cell>
          <cell r="L67">
            <v>270657.88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EXP</v>
          </cell>
          <cell r="L68">
            <v>9056.77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EXP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EXP</v>
          </cell>
          <cell r="G70">
            <v>438678.54</v>
          </cell>
          <cell r="H70">
            <v>414528.7</v>
          </cell>
          <cell r="I70">
            <v>364332.74</v>
          </cell>
          <cell r="J70">
            <v>413866.61</v>
          </cell>
          <cell r="K70">
            <v>418732.02</v>
          </cell>
          <cell r="L70">
            <v>386874.6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EXP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EXP</v>
          </cell>
          <cell r="G72">
            <v>214009.09</v>
          </cell>
          <cell r="H72">
            <v>182682.17</v>
          </cell>
          <cell r="I72">
            <v>112427.32</v>
          </cell>
          <cell r="J72">
            <v>100758.54</v>
          </cell>
          <cell r="K72">
            <v>181029.88</v>
          </cell>
          <cell r="L72">
            <v>136231.91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EXP</v>
          </cell>
          <cell r="K73">
            <v>536.89</v>
          </cell>
          <cell r="L73">
            <v>500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EXP</v>
          </cell>
          <cell r="G74">
            <v>3621561.31</v>
          </cell>
          <cell r="H74">
            <v>3803327.21</v>
          </cell>
          <cell r="I74">
            <v>4325733.92</v>
          </cell>
          <cell r="J74">
            <v>4417939.84</v>
          </cell>
          <cell r="K74">
            <v>5560146.6900000004</v>
          </cell>
          <cell r="L74">
            <v>5086389.7699999996</v>
          </cell>
        </row>
        <row r="75">
          <cell r="A75">
            <v>195</v>
          </cell>
          <cell r="B75" t="str">
            <v>Provost</v>
          </cell>
          <cell r="C75" t="str">
            <v>Global Leadership Initiative</v>
          </cell>
          <cell r="D75" t="str">
            <v>Global Leadership Initiative</v>
          </cell>
          <cell r="E75" t="str">
            <v>Restricted</v>
          </cell>
          <cell r="F75" t="str">
            <v>EXP</v>
          </cell>
          <cell r="L75">
            <v>0</v>
          </cell>
        </row>
        <row r="76">
          <cell r="A76">
            <v>197</v>
          </cell>
          <cell r="B76" t="str">
            <v>Provost</v>
          </cell>
          <cell r="C76" t="str">
            <v>Montana Museum of Art &amp; Culture</v>
          </cell>
          <cell r="D76" t="str">
            <v>Montana Museum of Art &amp; Culture</v>
          </cell>
          <cell r="E76" t="str">
            <v>Restricted</v>
          </cell>
          <cell r="F76" t="str">
            <v>EXP</v>
          </cell>
          <cell r="G76">
            <v>51034.44</v>
          </cell>
          <cell r="H76">
            <v>37138.21</v>
          </cell>
          <cell r="I76">
            <v>96107.04</v>
          </cell>
          <cell r="J76">
            <v>119011.42</v>
          </cell>
          <cell r="K76">
            <v>30318.46</v>
          </cell>
          <cell r="L76">
            <v>26877.87</v>
          </cell>
        </row>
        <row r="77">
          <cell r="A77">
            <v>198</v>
          </cell>
          <cell r="B77" t="str">
            <v>Provost</v>
          </cell>
          <cell r="C77" t="str">
            <v>Provost Office</v>
          </cell>
          <cell r="D77" t="str">
            <v>Provost Office</v>
          </cell>
          <cell r="E77" t="str">
            <v>Restricted</v>
          </cell>
          <cell r="F77" t="str">
            <v>EXP</v>
          </cell>
          <cell r="G77">
            <v>134477.93</v>
          </cell>
          <cell r="H77">
            <v>187586.76</v>
          </cell>
          <cell r="I77">
            <v>458840.02</v>
          </cell>
          <cell r="J77">
            <v>666468.93999999994</v>
          </cell>
          <cell r="K77">
            <v>423108.43</v>
          </cell>
          <cell r="L77">
            <v>415038.47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EXP</v>
          </cell>
          <cell r="G78">
            <v>4018958.33</v>
          </cell>
          <cell r="H78">
            <v>4609837.84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7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REV</v>
          </cell>
          <cell r="G2">
            <v>10563.62</v>
          </cell>
          <cell r="H2">
            <v>8442.27</v>
          </cell>
          <cell r="I2">
            <v>6702</v>
          </cell>
          <cell r="J2">
            <v>2454</v>
          </cell>
          <cell r="K2">
            <v>856</v>
          </cell>
          <cell r="L2">
            <v>1892.67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REV</v>
          </cell>
          <cell r="H3">
            <v>5000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REV</v>
          </cell>
          <cell r="G4">
            <v>162131.5</v>
          </cell>
          <cell r="H4">
            <v>171391.2</v>
          </cell>
          <cell r="I4">
            <v>231580.46</v>
          </cell>
          <cell r="J4">
            <v>237092</v>
          </cell>
          <cell r="K4">
            <v>233340</v>
          </cell>
          <cell r="L4">
            <v>167535.88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REV</v>
          </cell>
          <cell r="G5">
            <v>64540</v>
          </cell>
          <cell r="H5">
            <v>58885.919999999998</v>
          </cell>
          <cell r="I5">
            <v>59720</v>
          </cell>
          <cell r="J5">
            <v>59420</v>
          </cell>
          <cell r="K5">
            <v>42316</v>
          </cell>
          <cell r="L5">
            <v>28932.28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REV</v>
          </cell>
          <cell r="G6">
            <v>4703.4399999999996</v>
          </cell>
          <cell r="H6">
            <v>17670</v>
          </cell>
          <cell r="I6">
            <v>29342</v>
          </cell>
          <cell r="J6">
            <v>37072</v>
          </cell>
          <cell r="K6">
            <v>23844</v>
          </cell>
          <cell r="L6">
            <v>28413.759999999998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REV</v>
          </cell>
          <cell r="G7">
            <v>60944</v>
          </cell>
          <cell r="H7">
            <v>24633</v>
          </cell>
          <cell r="I7">
            <v>28268.14</v>
          </cell>
          <cell r="J7">
            <v>22147</v>
          </cell>
          <cell r="K7">
            <v>54977.71</v>
          </cell>
          <cell r="L7">
            <v>29139.75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REV</v>
          </cell>
          <cell r="K8">
            <v>209708.65</v>
          </cell>
          <cell r="L8">
            <v>301569.62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REV</v>
          </cell>
          <cell r="G9">
            <v>1412</v>
          </cell>
          <cell r="H9">
            <v>2980</v>
          </cell>
          <cell r="I9">
            <v>1258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REV</v>
          </cell>
          <cell r="G10">
            <v>64404</v>
          </cell>
          <cell r="H10">
            <v>76717.759999999995</v>
          </cell>
          <cell r="I10">
            <v>89870.1</v>
          </cell>
          <cell r="J10">
            <v>101888</v>
          </cell>
          <cell r="K10">
            <v>66540</v>
          </cell>
          <cell r="L10">
            <v>74262.44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REV</v>
          </cell>
          <cell r="G11">
            <v>175492</v>
          </cell>
          <cell r="H11">
            <v>147001</v>
          </cell>
          <cell r="I11">
            <v>110829.5</v>
          </cell>
          <cell r="J11">
            <v>108919</v>
          </cell>
          <cell r="K11">
            <v>110472</v>
          </cell>
          <cell r="L11">
            <v>98598.8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REV</v>
          </cell>
          <cell r="G12">
            <v>17</v>
          </cell>
          <cell r="I12">
            <v>2000</v>
          </cell>
          <cell r="J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REV</v>
          </cell>
          <cell r="L13">
            <v>14903.42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REV</v>
          </cell>
          <cell r="G14">
            <v>-3876.69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REV</v>
          </cell>
          <cell r="G15">
            <v>41782.39</v>
          </cell>
          <cell r="H15">
            <v>28628.04</v>
          </cell>
          <cell r="I15">
            <v>36908</v>
          </cell>
          <cell r="J15">
            <v>37112.199999999997</v>
          </cell>
          <cell r="K15">
            <v>30930.92</v>
          </cell>
          <cell r="L15">
            <v>22043.42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REV</v>
          </cell>
          <cell r="G16">
            <v>472.48</v>
          </cell>
          <cell r="H16">
            <v>16.420000000000002</v>
          </cell>
          <cell r="I16">
            <v>2226</v>
          </cell>
          <cell r="J16">
            <v>3359.56</v>
          </cell>
          <cell r="K16">
            <v>7699.16</v>
          </cell>
          <cell r="L16">
            <v>8603.44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REV</v>
          </cell>
          <cell r="G17">
            <v>-222562</v>
          </cell>
          <cell r="H17">
            <v>72329.16</v>
          </cell>
          <cell r="I17">
            <v>34881</v>
          </cell>
          <cell r="J17">
            <v>122691.76</v>
          </cell>
          <cell r="K17">
            <v>39669.160000000003</v>
          </cell>
          <cell r="L17">
            <v>22480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REV</v>
          </cell>
          <cell r="K18">
            <v>24159.88</v>
          </cell>
          <cell r="L18">
            <v>38533.199999999997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REV</v>
          </cell>
          <cell r="G19">
            <v>321948.2</v>
          </cell>
          <cell r="H19">
            <v>314993.8</v>
          </cell>
          <cell r="I19">
            <v>262235.86</v>
          </cell>
          <cell r="J19">
            <v>287932.02</v>
          </cell>
          <cell r="K19">
            <v>318649.90999999997</v>
          </cell>
          <cell r="L19">
            <v>396805.89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REV</v>
          </cell>
          <cell r="G20">
            <v>71196</v>
          </cell>
          <cell r="H20">
            <v>64012</v>
          </cell>
          <cell r="I20">
            <v>92529.34</v>
          </cell>
          <cell r="J20">
            <v>50758.19</v>
          </cell>
          <cell r="K20">
            <v>104566.29</v>
          </cell>
          <cell r="L20">
            <v>80625.440000000002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REV</v>
          </cell>
          <cell r="G21">
            <v>257471.62</v>
          </cell>
          <cell r="H21">
            <v>32788.49</v>
          </cell>
          <cell r="I21">
            <v>66154.87</v>
          </cell>
          <cell r="J21">
            <v>128765.08</v>
          </cell>
          <cell r="K21">
            <v>23560.02</v>
          </cell>
          <cell r="L21">
            <v>107780.85</v>
          </cell>
        </row>
        <row r="22">
          <cell r="A22">
            <v>144</v>
          </cell>
          <cell r="B22" t="str">
            <v>Provost</v>
          </cell>
          <cell r="C22" t="str">
            <v>College of Visual &amp; Performing Arts</v>
          </cell>
          <cell r="D22" t="str">
            <v>Dean-Visual/Performing Arts</v>
          </cell>
          <cell r="E22" t="str">
            <v>SPABA</v>
          </cell>
          <cell r="F22" t="str">
            <v>REV</v>
          </cell>
          <cell r="I22">
            <v>185</v>
          </cell>
          <cell r="J22">
            <v>358</v>
          </cell>
          <cell r="K22">
            <v>9</v>
          </cell>
        </row>
        <row r="23">
          <cell r="A23">
            <v>154</v>
          </cell>
          <cell r="B23" t="str">
            <v>Provost</v>
          </cell>
          <cell r="C23" t="str">
            <v>School Extended &amp; Lifelong Learning</v>
          </cell>
          <cell r="D23" t="str">
            <v>School of Extend/Lifelong Learning/Dean</v>
          </cell>
          <cell r="E23" t="str">
            <v>SPABA</v>
          </cell>
          <cell r="F23" t="str">
            <v>REV</v>
          </cell>
          <cell r="G23">
            <v>20187.939999999999</v>
          </cell>
          <cell r="H23">
            <v>-2956.58</v>
          </cell>
          <cell r="I23">
            <v>-295.85000000000002</v>
          </cell>
          <cell r="J23">
            <v>-10</v>
          </cell>
          <cell r="K23">
            <v>576</v>
          </cell>
          <cell r="L23">
            <v>-11295.26</v>
          </cell>
        </row>
        <row r="24">
          <cell r="A24">
            <v>157</v>
          </cell>
          <cell r="B24" t="str">
            <v>Provost</v>
          </cell>
          <cell r="C24" t="str">
            <v>Mansfield Library</v>
          </cell>
          <cell r="D24" t="str">
            <v>Mansfield Library Administration</v>
          </cell>
          <cell r="E24" t="str">
            <v>SPABA</v>
          </cell>
          <cell r="F24" t="str">
            <v>REV</v>
          </cell>
          <cell r="H24">
            <v>-38.950000000000003</v>
          </cell>
        </row>
        <row r="25">
          <cell r="A25">
            <v>163</v>
          </cell>
          <cell r="B25" t="str">
            <v>Provost</v>
          </cell>
          <cell r="C25" t="str">
            <v>School of Business</v>
          </cell>
          <cell r="D25" t="str">
            <v>School of Business/Dean</v>
          </cell>
          <cell r="E25" t="str">
            <v>SPABA</v>
          </cell>
          <cell r="F25" t="str">
            <v>REV</v>
          </cell>
          <cell r="G25">
            <v>15490.44</v>
          </cell>
          <cell r="H25">
            <v>7551</v>
          </cell>
          <cell r="I25">
            <v>4767.3999999999996</v>
          </cell>
          <cell r="J25">
            <v>1068</v>
          </cell>
          <cell r="K25">
            <v>2697.99</v>
          </cell>
          <cell r="L25">
            <v>12780.31</v>
          </cell>
        </row>
        <row r="26">
          <cell r="A26">
            <v>164</v>
          </cell>
          <cell r="B26" t="str">
            <v>Provost</v>
          </cell>
          <cell r="C26" t="str">
            <v>School of Journalism</v>
          </cell>
          <cell r="D26" t="str">
            <v>School of Journalism/Dean</v>
          </cell>
          <cell r="E26" t="str">
            <v>SPABA</v>
          </cell>
          <cell r="F26" t="str">
            <v>REV</v>
          </cell>
          <cell r="J26">
            <v>5044</v>
          </cell>
          <cell r="K26">
            <v>7570</v>
          </cell>
          <cell r="L26">
            <v>1827</v>
          </cell>
        </row>
        <row r="27">
          <cell r="A27">
            <v>167</v>
          </cell>
          <cell r="B27" t="str">
            <v>Provost</v>
          </cell>
          <cell r="C27" t="str">
            <v>School of Law &amp; Law Library</v>
          </cell>
          <cell r="D27" t="str">
            <v>School of Law/Dean</v>
          </cell>
          <cell r="E27" t="str">
            <v>SPABA</v>
          </cell>
          <cell r="F27" t="str">
            <v>REV</v>
          </cell>
          <cell r="G27">
            <v>100</v>
          </cell>
          <cell r="H27">
            <v>255.5</v>
          </cell>
          <cell r="I27">
            <v>4144</v>
          </cell>
          <cell r="J27">
            <v>2226</v>
          </cell>
          <cell r="K27">
            <v>5207.99</v>
          </cell>
          <cell r="L27">
            <v>2392.83</v>
          </cell>
        </row>
        <row r="28">
          <cell r="A28">
            <v>168</v>
          </cell>
          <cell r="B28" t="str">
            <v>Provost</v>
          </cell>
          <cell r="C28" t="str">
            <v>Missoula College</v>
          </cell>
          <cell r="D28" t="str">
            <v>Missoula College/Dean</v>
          </cell>
          <cell r="E28" t="str">
            <v>SPABA</v>
          </cell>
          <cell r="F28" t="str">
            <v>REV</v>
          </cell>
          <cell r="G28">
            <v>25440</v>
          </cell>
          <cell r="H28">
            <v>17839.599999999999</v>
          </cell>
          <cell r="I28">
            <v>13828</v>
          </cell>
          <cell r="J28">
            <v>7744</v>
          </cell>
          <cell r="K28">
            <v>7498</v>
          </cell>
          <cell r="L28">
            <v>29496.42</v>
          </cell>
        </row>
        <row r="29">
          <cell r="A29">
            <v>176</v>
          </cell>
          <cell r="B29" t="str">
            <v>Provost</v>
          </cell>
          <cell r="C29" t="str">
            <v>Internship Services</v>
          </cell>
          <cell r="D29" t="str">
            <v>Internship Services</v>
          </cell>
          <cell r="E29" t="str">
            <v>SPABA</v>
          </cell>
          <cell r="F29" t="str">
            <v>REV</v>
          </cell>
          <cell r="G29">
            <v>2658</v>
          </cell>
          <cell r="H29">
            <v>2771.13</v>
          </cell>
          <cell r="I29">
            <v>3352</v>
          </cell>
          <cell r="J29">
            <v>2150</v>
          </cell>
          <cell r="K29">
            <v>2077</v>
          </cell>
          <cell r="L29">
            <v>5385.08</v>
          </cell>
        </row>
        <row r="30">
          <cell r="A30">
            <v>186</v>
          </cell>
          <cell r="B30" t="str">
            <v>Provost</v>
          </cell>
          <cell r="C30" t="str">
            <v>Global Engagement Office</v>
          </cell>
          <cell r="D30" t="str">
            <v>Global Engagement Office Administration</v>
          </cell>
          <cell r="E30" t="str">
            <v>SPABA</v>
          </cell>
          <cell r="F30" t="str">
            <v>REV</v>
          </cell>
          <cell r="G30">
            <v>-63197</v>
          </cell>
          <cell r="H30">
            <v>-1041</v>
          </cell>
          <cell r="I30">
            <v>4405</v>
          </cell>
          <cell r="J30">
            <v>89</v>
          </cell>
          <cell r="K30">
            <v>154</v>
          </cell>
          <cell r="L30">
            <v>-1018.92</v>
          </cell>
        </row>
        <row r="31">
          <cell r="A31">
            <v>189</v>
          </cell>
          <cell r="B31" t="str">
            <v>Provost</v>
          </cell>
          <cell r="C31" t="str">
            <v>Mansfield Center Administration</v>
          </cell>
          <cell r="D31" t="str">
            <v>Mansfield Center Administration</v>
          </cell>
          <cell r="E31" t="str">
            <v>SPABA</v>
          </cell>
          <cell r="F31" t="str">
            <v>REV</v>
          </cell>
          <cell r="G31">
            <v>154459.34</v>
          </cell>
          <cell r="H31">
            <v>90911.08</v>
          </cell>
          <cell r="I31">
            <v>134951.67000000001</v>
          </cell>
          <cell r="J31">
            <v>144937.1</v>
          </cell>
          <cell r="K31">
            <v>145505.12</v>
          </cell>
          <cell r="L31">
            <v>274798.7</v>
          </cell>
        </row>
        <row r="32">
          <cell r="A32">
            <v>198</v>
          </cell>
          <cell r="B32" t="str">
            <v>Provost</v>
          </cell>
          <cell r="C32" t="str">
            <v>Provost Office</v>
          </cell>
          <cell r="D32" t="str">
            <v>Provost Office</v>
          </cell>
          <cell r="E32" t="str">
            <v>SPABA</v>
          </cell>
          <cell r="F32" t="str">
            <v>REV</v>
          </cell>
          <cell r="G32">
            <v>11548</v>
          </cell>
          <cell r="H32">
            <v>5197.5200000000004</v>
          </cell>
          <cell r="I32">
            <v>8468</v>
          </cell>
          <cell r="J32">
            <v>1242.5</v>
          </cell>
          <cell r="K32">
            <v>13753</v>
          </cell>
          <cell r="L32">
            <v>-5894.42</v>
          </cell>
        </row>
        <row r="33">
          <cell r="A33">
            <v>200</v>
          </cell>
          <cell r="B33" t="str">
            <v>Provost</v>
          </cell>
          <cell r="C33" t="str">
            <v>Rural Institute On Disabilities</v>
          </cell>
          <cell r="D33" t="str">
            <v>Rural Institute On Disabilities</v>
          </cell>
          <cell r="E33" t="str">
            <v>SPABA</v>
          </cell>
          <cell r="F33" t="str">
            <v>REV</v>
          </cell>
          <cell r="G33">
            <v>121910.04</v>
          </cell>
          <cell r="H33">
            <v>85310.14</v>
          </cell>
          <cell r="I33">
            <v>90140.86</v>
          </cell>
          <cell r="J33">
            <v>107714</v>
          </cell>
          <cell r="K33">
            <v>115851.53</v>
          </cell>
          <cell r="L33">
            <v>136801.93</v>
          </cell>
        </row>
      </sheetData>
      <sheetData sheetId="18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EXP</v>
          </cell>
          <cell r="G2">
            <v>2177.25</v>
          </cell>
          <cell r="H2">
            <v>12733.94</v>
          </cell>
          <cell r="I2">
            <v>9092.4599999999991</v>
          </cell>
          <cell r="J2">
            <v>1433.12</v>
          </cell>
          <cell r="K2">
            <v>713</v>
          </cell>
          <cell r="L2">
            <v>3533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EXP</v>
          </cell>
          <cell r="H3">
            <v>5261.97</v>
          </cell>
          <cell r="I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EXP</v>
          </cell>
          <cell r="G4">
            <v>298754.90000000002</v>
          </cell>
          <cell r="H4">
            <v>211334.97</v>
          </cell>
          <cell r="I4">
            <v>230417.48</v>
          </cell>
          <cell r="J4">
            <v>139956.96</v>
          </cell>
          <cell r="K4">
            <v>442503.52</v>
          </cell>
          <cell r="L4">
            <v>235656.74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EXP</v>
          </cell>
          <cell r="G5">
            <v>28208.26</v>
          </cell>
          <cell r="H5">
            <v>27524.82</v>
          </cell>
          <cell r="I5">
            <v>28073.71</v>
          </cell>
          <cell r="J5">
            <v>91699.520000000004</v>
          </cell>
          <cell r="K5">
            <v>177246.48</v>
          </cell>
          <cell r="L5">
            <v>32947.58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EXP</v>
          </cell>
          <cell r="G6">
            <v>15790.39</v>
          </cell>
          <cell r="H6">
            <v>8104.47</v>
          </cell>
          <cell r="I6">
            <v>4638.1400000000003</v>
          </cell>
          <cell r="J6">
            <v>19618.759999999998</v>
          </cell>
          <cell r="K6">
            <v>14766.27</v>
          </cell>
          <cell r="L6">
            <v>36114.949999999997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EXP</v>
          </cell>
          <cell r="G7">
            <v>16369.94</v>
          </cell>
          <cell r="H7">
            <v>5734.33</v>
          </cell>
          <cell r="I7">
            <v>46665.54</v>
          </cell>
          <cell r="J7">
            <v>22687.62</v>
          </cell>
          <cell r="K7">
            <v>9981.73</v>
          </cell>
          <cell r="L7">
            <v>54389.29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EXP</v>
          </cell>
          <cell r="J8">
            <v>25.88</v>
          </cell>
          <cell r="K8">
            <v>467986.15</v>
          </cell>
          <cell r="L8">
            <v>231999.33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EXP</v>
          </cell>
          <cell r="G9">
            <v>2342.98</v>
          </cell>
          <cell r="H9">
            <v>3871.02</v>
          </cell>
          <cell r="I9">
            <v>1239.05</v>
          </cell>
          <cell r="J9">
            <v>75</v>
          </cell>
          <cell r="K9">
            <v>0</v>
          </cell>
          <cell r="L9">
            <v>0.51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EXP</v>
          </cell>
          <cell r="G10">
            <v>69517.820000000007</v>
          </cell>
          <cell r="H10">
            <v>68094.02</v>
          </cell>
          <cell r="I10">
            <v>87239.61</v>
          </cell>
          <cell r="J10">
            <v>100531.31</v>
          </cell>
          <cell r="K10">
            <v>71351.899999999994</v>
          </cell>
          <cell r="L10">
            <v>77825.88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EXP</v>
          </cell>
          <cell r="G11">
            <v>100067.01</v>
          </cell>
          <cell r="H11">
            <v>169963.81</v>
          </cell>
          <cell r="I11">
            <v>97782.62</v>
          </cell>
          <cell r="J11">
            <v>124391.63</v>
          </cell>
          <cell r="K11">
            <v>137117.23000000001</v>
          </cell>
          <cell r="L11">
            <v>158645.70000000001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EXP</v>
          </cell>
          <cell r="G12">
            <v>62</v>
          </cell>
          <cell r="I12">
            <v>805.99</v>
          </cell>
          <cell r="J12">
            <v>-546.32000000000005</v>
          </cell>
          <cell r="K12">
            <v>64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EXP</v>
          </cell>
          <cell r="L13">
            <v>11008.45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EXP</v>
          </cell>
          <cell r="G14">
            <v>51.81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EXP</v>
          </cell>
          <cell r="G15">
            <v>72464.649999999994</v>
          </cell>
          <cell r="H15">
            <v>61611.29</v>
          </cell>
          <cell r="I15">
            <v>32650.18</v>
          </cell>
          <cell r="J15">
            <v>19880.650000000001</v>
          </cell>
          <cell r="K15">
            <v>33774.35</v>
          </cell>
          <cell r="L15">
            <v>27338.05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EXP</v>
          </cell>
          <cell r="G16">
            <v>577.16</v>
          </cell>
          <cell r="H16">
            <v>-28.6</v>
          </cell>
          <cell r="I16">
            <v>46</v>
          </cell>
          <cell r="J16">
            <v>-5</v>
          </cell>
          <cell r="K16">
            <v>2222.2199999999998</v>
          </cell>
          <cell r="L16">
            <v>6791.58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EXP</v>
          </cell>
          <cell r="G17">
            <v>138833.85</v>
          </cell>
          <cell r="H17">
            <v>156434.78</v>
          </cell>
          <cell r="I17">
            <v>201382.61</v>
          </cell>
          <cell r="J17">
            <v>111037.27</v>
          </cell>
          <cell r="K17">
            <v>123141.46</v>
          </cell>
          <cell r="L17">
            <v>77054.710000000006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EXP</v>
          </cell>
          <cell r="K18">
            <v>15043.29</v>
          </cell>
          <cell r="L18">
            <v>30613.759999999998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EXP</v>
          </cell>
          <cell r="G19">
            <v>396349.35</v>
          </cell>
          <cell r="H19">
            <v>300372.06</v>
          </cell>
          <cell r="I19">
            <v>389611.45</v>
          </cell>
          <cell r="J19">
            <v>333171.34999999998</v>
          </cell>
          <cell r="K19">
            <v>266086.53999999998</v>
          </cell>
          <cell r="L19">
            <v>277985.76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EXP</v>
          </cell>
          <cell r="G20">
            <v>38838.46</v>
          </cell>
          <cell r="H20">
            <v>57036.17</v>
          </cell>
          <cell r="I20">
            <v>89965.79</v>
          </cell>
          <cell r="J20">
            <v>63574.85</v>
          </cell>
          <cell r="K20">
            <v>48907.24</v>
          </cell>
          <cell r="L20">
            <v>58419.74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EXP</v>
          </cell>
          <cell r="G21">
            <v>158463.62</v>
          </cell>
          <cell r="H21">
            <v>152586.03</v>
          </cell>
          <cell r="I21">
            <v>146064.09</v>
          </cell>
          <cell r="J21">
            <v>123840.22</v>
          </cell>
          <cell r="K21">
            <v>56548.12</v>
          </cell>
          <cell r="L21">
            <v>143781.28</v>
          </cell>
        </row>
        <row r="22">
          <cell r="A22">
            <v>154</v>
          </cell>
          <cell r="B22" t="str">
            <v>Provost</v>
          </cell>
          <cell r="C22" t="str">
            <v>School Extended &amp; Lifelong Learning</v>
          </cell>
          <cell r="D22" t="str">
            <v>School of Extend/Lifelong Learning/Dean</v>
          </cell>
          <cell r="E22" t="str">
            <v>SPABA</v>
          </cell>
          <cell r="F22" t="str">
            <v>EXP</v>
          </cell>
          <cell r="G22">
            <v>16661.63</v>
          </cell>
          <cell r="H22">
            <v>1034.26</v>
          </cell>
          <cell r="I22">
            <v>4606.3999999999996</v>
          </cell>
          <cell r="J22">
            <v>158</v>
          </cell>
          <cell r="K22">
            <v>4059.78</v>
          </cell>
          <cell r="L22">
            <v>3873.9</v>
          </cell>
        </row>
        <row r="23">
          <cell r="A23">
            <v>157</v>
          </cell>
          <cell r="B23" t="str">
            <v>Provost</v>
          </cell>
          <cell r="C23" t="str">
            <v>Mansfield Library</v>
          </cell>
          <cell r="D23" t="str">
            <v>Mansfield Library Administration</v>
          </cell>
          <cell r="E23" t="str">
            <v>SPABA</v>
          </cell>
          <cell r="F23" t="str">
            <v>EXP</v>
          </cell>
          <cell r="H23">
            <v>0</v>
          </cell>
        </row>
        <row r="24">
          <cell r="A24">
            <v>163</v>
          </cell>
          <cell r="B24" t="str">
            <v>Provost</v>
          </cell>
          <cell r="C24" t="str">
            <v>School of Business</v>
          </cell>
          <cell r="D24" t="str">
            <v>School of Business/Dean</v>
          </cell>
          <cell r="E24" t="str">
            <v>SPABA</v>
          </cell>
          <cell r="F24" t="str">
            <v>EXP</v>
          </cell>
          <cell r="G24">
            <v>10356.86</v>
          </cell>
          <cell r="H24">
            <v>15700.57</v>
          </cell>
          <cell r="I24">
            <v>4677.33</v>
          </cell>
          <cell r="J24">
            <v>2314.56</v>
          </cell>
          <cell r="K24">
            <v>967</v>
          </cell>
          <cell r="L24">
            <v>13609.5</v>
          </cell>
        </row>
        <row r="25">
          <cell r="A25">
            <v>164</v>
          </cell>
          <cell r="B25" t="str">
            <v>Provost</v>
          </cell>
          <cell r="C25" t="str">
            <v>School of Journalism</v>
          </cell>
          <cell r="D25" t="str">
            <v>School of Journalism/Dean</v>
          </cell>
          <cell r="E25" t="str">
            <v>SPABA</v>
          </cell>
          <cell r="F25" t="str">
            <v>EXP</v>
          </cell>
          <cell r="J25">
            <v>3356.01</v>
          </cell>
          <cell r="K25">
            <v>5200.2700000000004</v>
          </cell>
          <cell r="L25">
            <v>5884.72</v>
          </cell>
        </row>
        <row r="26">
          <cell r="A26">
            <v>167</v>
          </cell>
          <cell r="B26" t="str">
            <v>Provost</v>
          </cell>
          <cell r="C26" t="str">
            <v>School of Law &amp; Law Library</v>
          </cell>
          <cell r="D26" t="str">
            <v>School of Law/Dean</v>
          </cell>
          <cell r="E26" t="str">
            <v>SPABA</v>
          </cell>
          <cell r="F26" t="str">
            <v>EXP</v>
          </cell>
          <cell r="G26">
            <v>67.25</v>
          </cell>
          <cell r="H26">
            <v>108</v>
          </cell>
          <cell r="I26">
            <v>33</v>
          </cell>
          <cell r="K26">
            <v>1142.67</v>
          </cell>
          <cell r="L26">
            <v>6209.54</v>
          </cell>
        </row>
        <row r="27">
          <cell r="A27">
            <v>168</v>
          </cell>
          <cell r="B27" t="str">
            <v>Provost</v>
          </cell>
          <cell r="C27" t="str">
            <v>Missoula College</v>
          </cell>
          <cell r="D27" t="str">
            <v>Missoula College/Dean</v>
          </cell>
          <cell r="E27" t="str">
            <v>SPABA</v>
          </cell>
          <cell r="F27" t="str">
            <v>EXP</v>
          </cell>
          <cell r="G27">
            <v>25294.22</v>
          </cell>
          <cell r="H27">
            <v>10561.66</v>
          </cell>
          <cell r="I27">
            <v>16401.05</v>
          </cell>
          <cell r="J27">
            <v>2357.2800000000002</v>
          </cell>
          <cell r="K27">
            <v>8463.86</v>
          </cell>
          <cell r="L27">
            <v>8350.3799999999992</v>
          </cell>
        </row>
        <row r="28">
          <cell r="A28">
            <v>176</v>
          </cell>
          <cell r="B28" t="str">
            <v>Provost</v>
          </cell>
          <cell r="C28" t="str">
            <v>Internship Services</v>
          </cell>
          <cell r="D28" t="str">
            <v>Internship Services</v>
          </cell>
          <cell r="E28" t="str">
            <v>SPABA</v>
          </cell>
          <cell r="F28" t="str">
            <v>EXP</v>
          </cell>
          <cell r="G28">
            <v>3408.27</v>
          </cell>
          <cell r="H28">
            <v>42.75</v>
          </cell>
          <cell r="I28">
            <v>3833.71</v>
          </cell>
          <cell r="J28">
            <v>3859.15</v>
          </cell>
          <cell r="K28">
            <v>4256.16</v>
          </cell>
          <cell r="L28">
            <v>558.78</v>
          </cell>
        </row>
        <row r="29">
          <cell r="A29">
            <v>186</v>
          </cell>
          <cell r="B29" t="str">
            <v>Provost</v>
          </cell>
          <cell r="C29" t="str">
            <v>Global Engagement Office</v>
          </cell>
          <cell r="D29" t="str">
            <v>Global Engagement Office Administration</v>
          </cell>
          <cell r="E29" t="str">
            <v>SPABA</v>
          </cell>
          <cell r="F29" t="str">
            <v>EXP</v>
          </cell>
          <cell r="G29">
            <v>2117</v>
          </cell>
          <cell r="H29">
            <v>1098.57</v>
          </cell>
          <cell r="I29">
            <v>352</v>
          </cell>
          <cell r="J29">
            <v>539.24</v>
          </cell>
          <cell r="K29">
            <v>696.65</v>
          </cell>
          <cell r="L29">
            <v>-259.64999999999998</v>
          </cell>
        </row>
        <row r="30">
          <cell r="A30">
            <v>189</v>
          </cell>
          <cell r="B30" t="str">
            <v>Provost</v>
          </cell>
          <cell r="C30" t="str">
            <v>Mansfield Center Administration</v>
          </cell>
          <cell r="D30" t="str">
            <v>Mansfield Center Administration</v>
          </cell>
          <cell r="E30" t="str">
            <v>SPABA</v>
          </cell>
          <cell r="F30" t="str">
            <v>EXP</v>
          </cell>
          <cell r="G30">
            <v>195430.46</v>
          </cell>
          <cell r="H30">
            <v>211854.66</v>
          </cell>
          <cell r="I30">
            <v>182651.58</v>
          </cell>
          <cell r="J30">
            <v>143165.51</v>
          </cell>
          <cell r="K30">
            <v>187654.74</v>
          </cell>
          <cell r="L30">
            <v>190895.32</v>
          </cell>
        </row>
        <row r="31">
          <cell r="A31">
            <v>198</v>
          </cell>
          <cell r="B31" t="str">
            <v>Provost</v>
          </cell>
          <cell r="C31" t="str">
            <v>Provost Office</v>
          </cell>
          <cell r="D31" t="str">
            <v>Provost Office</v>
          </cell>
          <cell r="E31" t="str">
            <v>SPABA</v>
          </cell>
          <cell r="F31" t="str">
            <v>EXP</v>
          </cell>
          <cell r="G31">
            <v>17458.47</v>
          </cell>
          <cell r="H31">
            <v>13337.39</v>
          </cell>
          <cell r="I31">
            <v>5119</v>
          </cell>
          <cell r="J31">
            <v>5190.3</v>
          </cell>
          <cell r="K31">
            <v>5445</v>
          </cell>
          <cell r="L31">
            <v>452.5</v>
          </cell>
        </row>
        <row r="32">
          <cell r="A32">
            <v>200</v>
          </cell>
          <cell r="B32" t="str">
            <v>Provost</v>
          </cell>
          <cell r="C32" t="str">
            <v>Rural Institute On Disabilities</v>
          </cell>
          <cell r="D32" t="str">
            <v>Rural Institute On Disabilities</v>
          </cell>
          <cell r="E32" t="str">
            <v>SPABA</v>
          </cell>
          <cell r="F32" t="str">
            <v>EXP</v>
          </cell>
          <cell r="G32">
            <v>122332.16</v>
          </cell>
          <cell r="H32">
            <v>65933.89</v>
          </cell>
          <cell r="I32">
            <v>129217.51</v>
          </cell>
          <cell r="J32">
            <v>100928.73</v>
          </cell>
          <cell r="K32">
            <v>106870.21</v>
          </cell>
          <cell r="L32">
            <v>126691.62</v>
          </cell>
        </row>
      </sheetData>
      <sheetData sheetId="19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Y</v>
          </cell>
          <cell r="F2" t="str">
            <v>Rebecca Power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Y</v>
          </cell>
          <cell r="F3" t="str">
            <v>Lucy France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Y</v>
          </cell>
          <cell r="F4" t="str">
            <v>Andrea Vernon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Y</v>
          </cell>
          <cell r="F5" t="str">
            <v>Laurie Walker</v>
          </cell>
        </row>
        <row r="6">
          <cell r="A6">
            <v>5</v>
          </cell>
          <cell r="B6" t="str">
            <v>President</v>
          </cell>
          <cell r="C6" t="str">
            <v>President</v>
          </cell>
          <cell r="D6" t="str">
            <v>Crown of the Continent</v>
          </cell>
          <cell r="E6" t="str">
            <v>Y</v>
          </cell>
          <cell r="F6" t="str">
            <v>Rebecca Power</v>
          </cell>
        </row>
        <row r="7">
          <cell r="A7">
            <v>6</v>
          </cell>
          <cell r="B7" t="str">
            <v>President</v>
          </cell>
          <cell r="C7" t="str">
            <v>President</v>
          </cell>
          <cell r="D7" t="str">
            <v>Equal Employment &amp; Affirmative Action</v>
          </cell>
          <cell r="E7" t="str">
            <v>Y</v>
          </cell>
          <cell r="F7" t="str">
            <v>Erinn Guzik</v>
          </cell>
        </row>
        <row r="8">
          <cell r="A8">
            <v>7</v>
          </cell>
          <cell r="B8" t="str">
            <v>Athletics</v>
          </cell>
          <cell r="C8" t="str">
            <v>Men's Tennis</v>
          </cell>
          <cell r="D8" t="str">
            <v>Men's Tennis, includes equipment center, facilities and weight room</v>
          </cell>
          <cell r="E8" t="str">
            <v>Y</v>
          </cell>
          <cell r="F8" t="str">
            <v>Jean Gee</v>
          </cell>
        </row>
        <row r="9">
          <cell r="A9">
            <v>8</v>
          </cell>
          <cell r="B9" t="str">
            <v>Athletics</v>
          </cell>
          <cell r="C9" t="str">
            <v>Men's Track</v>
          </cell>
          <cell r="D9" t="str">
            <v>Men's Track, includes equipment center, facilities and weight room</v>
          </cell>
          <cell r="E9" t="str">
            <v>Y</v>
          </cell>
          <cell r="F9" t="str">
            <v>Jean Gee</v>
          </cell>
        </row>
        <row r="10">
          <cell r="A10">
            <v>10</v>
          </cell>
          <cell r="B10" t="str">
            <v>Athletics</v>
          </cell>
          <cell r="C10" t="str">
            <v>Men's Basketball</v>
          </cell>
          <cell r="D10" t="str">
            <v>Men's Basketball includes equipment center, facilities and weight room</v>
          </cell>
          <cell r="E10" t="str">
            <v>Y</v>
          </cell>
          <cell r="F10" t="str">
            <v>Jean Gee</v>
          </cell>
        </row>
        <row r="11">
          <cell r="A11">
            <v>11</v>
          </cell>
          <cell r="B11" t="str">
            <v>Athletics</v>
          </cell>
          <cell r="C11" t="str">
            <v>Football</v>
          </cell>
          <cell r="D11" t="str">
            <v>Football, includes equipment center, facilities and weight room</v>
          </cell>
          <cell r="E11" t="str">
            <v>Y</v>
          </cell>
          <cell r="F11" t="str">
            <v>Jean Gee</v>
          </cell>
        </row>
        <row r="12">
          <cell r="A12">
            <v>12</v>
          </cell>
          <cell r="B12" t="str">
            <v>Athletics</v>
          </cell>
          <cell r="C12" t="str">
            <v>Women's Tennis</v>
          </cell>
          <cell r="D12" t="str">
            <v>Women's Tennis, includes equipment center, facilities and weight room</v>
          </cell>
          <cell r="E12" t="str">
            <v>Y</v>
          </cell>
          <cell r="F12" t="str">
            <v>Jean Gee</v>
          </cell>
        </row>
        <row r="13">
          <cell r="A13">
            <v>13</v>
          </cell>
          <cell r="B13" t="str">
            <v>Athletics</v>
          </cell>
          <cell r="C13" t="str">
            <v>Women's Track</v>
          </cell>
          <cell r="D13" t="str">
            <v>Women's Track, includes equipment center, facilities and weight room</v>
          </cell>
          <cell r="E13" t="str">
            <v>Y</v>
          </cell>
          <cell r="F13" t="str">
            <v>Jean Gee</v>
          </cell>
        </row>
        <row r="14">
          <cell r="A14">
            <v>14</v>
          </cell>
          <cell r="B14" t="str">
            <v>Athletics</v>
          </cell>
          <cell r="C14" t="str">
            <v>Women's Soccer</v>
          </cell>
          <cell r="D14" t="str">
            <v>Women's Soccer, includes equipment center, facilities and weight room</v>
          </cell>
          <cell r="E14" t="str">
            <v>Y</v>
          </cell>
          <cell r="F14" t="str">
            <v>Jean Gee</v>
          </cell>
        </row>
        <row r="15">
          <cell r="A15">
            <v>15</v>
          </cell>
          <cell r="B15" t="str">
            <v>Athletics</v>
          </cell>
          <cell r="C15" t="str">
            <v>Women's Basketball</v>
          </cell>
          <cell r="D15" t="str">
            <v>Women's Basketball, includes equipment center, facilities and weight room</v>
          </cell>
          <cell r="E15" t="str">
            <v>Y</v>
          </cell>
          <cell r="F15" t="str">
            <v>Jean Gee</v>
          </cell>
        </row>
        <row r="16">
          <cell r="A16">
            <v>16</v>
          </cell>
          <cell r="B16" t="str">
            <v>Athletics</v>
          </cell>
          <cell r="C16" t="str">
            <v>Women's Softball</v>
          </cell>
          <cell r="D16" t="str">
            <v>Women's Softball, includes equipment center, facilities and weight room</v>
          </cell>
          <cell r="E16" t="str">
            <v>Y</v>
          </cell>
          <cell r="F16" t="str">
            <v>Jean Gee</v>
          </cell>
        </row>
        <row r="17">
          <cell r="A17">
            <v>17</v>
          </cell>
          <cell r="B17" t="str">
            <v>Athletics</v>
          </cell>
          <cell r="C17" t="str">
            <v>Women's Golf</v>
          </cell>
          <cell r="D17" t="str">
            <v>Women's Golf, includes equipment center, facilities and weight room</v>
          </cell>
          <cell r="E17" t="str">
            <v>Y</v>
          </cell>
          <cell r="F17" t="str">
            <v>Jean Gee</v>
          </cell>
        </row>
        <row r="18">
          <cell r="A18">
            <v>18</v>
          </cell>
          <cell r="B18" t="str">
            <v>Athletics</v>
          </cell>
          <cell r="C18" t="str">
            <v>Women's Volleyball</v>
          </cell>
          <cell r="D18" t="str">
            <v>Women's Volleyball, includes equipment center, facilities and weight room</v>
          </cell>
          <cell r="E18" t="str">
            <v>Y</v>
          </cell>
          <cell r="F18" t="str">
            <v>Jean Gee</v>
          </cell>
        </row>
        <row r="19">
          <cell r="A19">
            <v>19</v>
          </cell>
          <cell r="B19" t="str">
            <v>Athletics</v>
          </cell>
          <cell r="C19" t="str">
            <v>Spirit Squad</v>
          </cell>
          <cell r="D19" t="str">
            <v>Spirit Squad, includes equipment center, facilities and weight room</v>
          </cell>
          <cell r="E19" t="str">
            <v>Y</v>
          </cell>
          <cell r="F19" t="str">
            <v>Jean Gee</v>
          </cell>
        </row>
        <row r="20">
          <cell r="A20">
            <v>20</v>
          </cell>
          <cell r="B20" t="str">
            <v>Athletics</v>
          </cell>
          <cell r="C20" t="str">
            <v>Internal Ops</v>
          </cell>
          <cell r="D20" t="str">
            <v>Event Management – General, including Special Events</v>
          </cell>
          <cell r="E20" t="str">
            <v>Y</v>
          </cell>
          <cell r="F20" t="str">
            <v>Jean Gee</v>
          </cell>
        </row>
        <row r="21">
          <cell r="A21">
            <v>21</v>
          </cell>
          <cell r="B21" t="str">
            <v>Athletics</v>
          </cell>
          <cell r="C21" t="str">
            <v>Athletics-General</v>
          </cell>
          <cell r="D21" t="str">
            <v>Athletics - General, includes IT, training center, NCAA academic enhancement and compliance, insurance program, and GSA</v>
          </cell>
          <cell r="E21" t="str">
            <v>Y</v>
          </cell>
          <cell r="F21" t="str">
            <v>Jean Gee</v>
          </cell>
        </row>
        <row r="22">
          <cell r="A22">
            <v>22</v>
          </cell>
          <cell r="B22" t="str">
            <v>Athletics</v>
          </cell>
          <cell r="C22" t="str">
            <v>Marketing</v>
          </cell>
          <cell r="D22" t="str">
            <v>Marketing and Promotions, include Athlectic Sponsorships</v>
          </cell>
          <cell r="E22" t="str">
            <v>Y</v>
          </cell>
          <cell r="F22" t="str">
            <v>Jean Gee</v>
          </cell>
        </row>
        <row r="23">
          <cell r="A23">
            <v>23</v>
          </cell>
          <cell r="B23" t="str">
            <v>Information Technology</v>
          </cell>
          <cell r="C23" t="str">
            <v>Information Technology</v>
          </cell>
          <cell r="D23" t="str">
            <v>IT Administration</v>
          </cell>
          <cell r="E23" t="str">
            <v>Y</v>
          </cell>
          <cell r="F23" t="str">
            <v>Matt Riley</v>
          </cell>
        </row>
        <row r="24">
          <cell r="A24">
            <v>24</v>
          </cell>
          <cell r="B24" t="str">
            <v>Information Technology</v>
          </cell>
          <cell r="C24" t="str">
            <v>Information Technology</v>
          </cell>
          <cell r="D24" t="str">
            <v>Enterprise Information Systems</v>
          </cell>
          <cell r="E24" t="str">
            <v>Y</v>
          </cell>
          <cell r="F24" t="str">
            <v>Jeff Abbott</v>
          </cell>
        </row>
        <row r="25">
          <cell r="A25">
            <v>25</v>
          </cell>
          <cell r="B25" t="str">
            <v>Information Technology</v>
          </cell>
          <cell r="C25" t="str">
            <v>Information Technology</v>
          </cell>
          <cell r="D25" t="str">
            <v>Helpdesk/Client Support Services</v>
          </cell>
          <cell r="E25" t="str">
            <v>Y</v>
          </cell>
          <cell r="F25" t="str">
            <v>Matt Riley</v>
          </cell>
        </row>
        <row r="26">
          <cell r="A26">
            <v>26</v>
          </cell>
          <cell r="B26" t="str">
            <v>Information Technology</v>
          </cell>
          <cell r="C26" t="str">
            <v>Information Technology</v>
          </cell>
          <cell r="D26" t="str">
            <v>Network Services</v>
          </cell>
          <cell r="E26" t="str">
            <v>Y</v>
          </cell>
          <cell r="F26" t="str">
            <v>Stan Harris</v>
          </cell>
        </row>
        <row r="27">
          <cell r="A27">
            <v>27</v>
          </cell>
          <cell r="B27" t="str">
            <v>Information Technology</v>
          </cell>
          <cell r="C27" t="str">
            <v>Information Technology</v>
          </cell>
          <cell r="D27" t="str">
            <v>Central Computing Services</v>
          </cell>
          <cell r="E27" t="str">
            <v>Y</v>
          </cell>
          <cell r="F27" t="str">
            <v>Renae Scott</v>
          </cell>
        </row>
        <row r="28">
          <cell r="A28">
            <v>28</v>
          </cell>
          <cell r="B28" t="str">
            <v>Integrated Communications</v>
          </cell>
          <cell r="C28" t="str">
            <v>Integrated Communications</v>
          </cell>
          <cell r="D28" t="str">
            <v>Broadcast Media Center, includes administration, KUFM and Public TV</v>
          </cell>
          <cell r="E28" t="str">
            <v>Y</v>
          </cell>
          <cell r="F28" t="str">
            <v>Ray Ekness</v>
          </cell>
        </row>
        <row r="29">
          <cell r="A29">
            <v>29</v>
          </cell>
          <cell r="B29" t="str">
            <v>Integrated Communications</v>
          </cell>
          <cell r="C29" t="str">
            <v>Integrated Communications</v>
          </cell>
          <cell r="D29" t="str">
            <v>Printing Services</v>
          </cell>
          <cell r="E29" t="str">
            <v>Y</v>
          </cell>
          <cell r="F29" t="str">
            <v>Ken Price</v>
          </cell>
        </row>
        <row r="30">
          <cell r="A30">
            <v>30</v>
          </cell>
          <cell r="B30" t="str">
            <v>Integrated Communications</v>
          </cell>
          <cell r="C30" t="str">
            <v>Integrated Communications</v>
          </cell>
          <cell r="D30" t="str">
            <v>Campus Quick Copy</v>
          </cell>
          <cell r="E30" t="str">
            <v>Y</v>
          </cell>
          <cell r="F30" t="str">
            <v>Ken Price</v>
          </cell>
        </row>
        <row r="31">
          <cell r="A31">
            <v>31</v>
          </cell>
          <cell r="B31" t="str">
            <v>Integrated Communications</v>
          </cell>
          <cell r="C31" t="str">
            <v>Integrated Communications</v>
          </cell>
          <cell r="D31" t="str">
            <v>Montanan</v>
          </cell>
          <cell r="E31" t="str">
            <v>Y</v>
          </cell>
          <cell r="F31" t="str">
            <v>John Heaney</v>
          </cell>
        </row>
        <row r="32">
          <cell r="A32">
            <v>32</v>
          </cell>
          <cell r="B32" t="str">
            <v>Integrated Communications</v>
          </cell>
          <cell r="C32" t="str">
            <v>Integrated Communications</v>
          </cell>
          <cell r="D32" t="str">
            <v>University Communications and University Relations Administration</v>
          </cell>
          <cell r="E32" t="str">
            <v>Y</v>
          </cell>
          <cell r="F32" t="str">
            <v>Cary Shimek</v>
          </cell>
        </row>
        <row r="33">
          <cell r="A33">
            <v>33</v>
          </cell>
          <cell r="B33" t="str">
            <v>Integrated Communications</v>
          </cell>
          <cell r="C33" t="str">
            <v>Integrated Communications</v>
          </cell>
          <cell r="D33" t="str">
            <v>Alumni Relations</v>
          </cell>
          <cell r="E33" t="str">
            <v>Y</v>
          </cell>
          <cell r="F33" t="str">
            <v>Karen Kracher Dykstra</v>
          </cell>
        </row>
        <row r="34">
          <cell r="A34">
            <v>34</v>
          </cell>
          <cell r="B34" t="str">
            <v>Integrated Communications</v>
          </cell>
          <cell r="C34" t="str">
            <v>Integrated Communications</v>
          </cell>
          <cell r="D34" t="str">
            <v>Collegiate Licensing</v>
          </cell>
          <cell r="E34" t="str">
            <v>Y</v>
          </cell>
          <cell r="F34" t="str">
            <v>Erika Palmer</v>
          </cell>
        </row>
        <row r="35">
          <cell r="A35">
            <v>35</v>
          </cell>
          <cell r="B35" t="str">
            <v>Integrated Communications</v>
          </cell>
          <cell r="C35" t="str">
            <v>Integrated Communications</v>
          </cell>
          <cell r="D35" t="str">
            <v>Marketing</v>
          </cell>
          <cell r="E35" t="str">
            <v>Y</v>
          </cell>
          <cell r="F35" t="str">
            <v>Jed Liston</v>
          </cell>
        </row>
        <row r="36">
          <cell r="A36">
            <v>36</v>
          </cell>
          <cell r="B36" t="str">
            <v>Integrated Communications</v>
          </cell>
          <cell r="C36" t="str">
            <v>Integrated Communications</v>
          </cell>
          <cell r="D36" t="str">
            <v>VP Integrated Communications Operations</v>
          </cell>
          <cell r="E36" t="str">
            <v>Y</v>
          </cell>
          <cell r="F36" t="str">
            <v>Mario Schulzke</v>
          </cell>
        </row>
        <row r="37">
          <cell r="A37">
            <v>37</v>
          </cell>
          <cell r="B37" t="str">
            <v>A&amp;F</v>
          </cell>
          <cell r="C37" t="str">
            <v>A&amp;F Central</v>
          </cell>
          <cell r="D37" t="str">
            <v>VP Administration &amp; Finance, include Sustainability</v>
          </cell>
          <cell r="E37" t="str">
            <v>Y</v>
          </cell>
          <cell r="F37" t="str">
            <v>Rosi Keller</v>
          </cell>
        </row>
        <row r="38">
          <cell r="A38">
            <v>38</v>
          </cell>
          <cell r="B38" t="str">
            <v>A&amp;F</v>
          </cell>
          <cell r="C38" t="str">
            <v>A&amp;F Central</v>
          </cell>
          <cell r="D38" t="str">
            <v>Analysis Assess &amp; Data Integrity (University Data Office/Institutional Research)</v>
          </cell>
          <cell r="E38" t="str">
            <v>Y</v>
          </cell>
          <cell r="F38" t="str">
            <v>Dawn Ressel</v>
          </cell>
        </row>
        <row r="39">
          <cell r="A39">
            <v>39</v>
          </cell>
          <cell r="B39" t="str">
            <v>A&amp;F</v>
          </cell>
          <cell r="C39" t="str">
            <v>A&amp;F Central</v>
          </cell>
          <cell r="D39" t="str">
            <v>Budget Office (Fiscal Affairs and Budget)</v>
          </cell>
          <cell r="E39" t="str">
            <v>Y</v>
          </cell>
          <cell r="F39" t="str">
            <v>Beckie Christiaens</v>
          </cell>
        </row>
        <row r="40">
          <cell r="A40">
            <v>40</v>
          </cell>
          <cell r="B40" t="str">
            <v>A&amp;F</v>
          </cell>
          <cell r="C40" t="str">
            <v>A&amp;F Central</v>
          </cell>
          <cell r="D40" t="str">
            <v>A&amp;F Tech Team</v>
          </cell>
          <cell r="E40" t="str">
            <v>Y</v>
          </cell>
          <cell r="F40" t="str">
            <v>Beckie Christiaens</v>
          </cell>
        </row>
        <row r="41">
          <cell r="A41">
            <v>41</v>
          </cell>
          <cell r="B41" t="str">
            <v>A&amp;F</v>
          </cell>
          <cell r="C41" t="str">
            <v>A&amp;F Central</v>
          </cell>
          <cell r="D41" t="str">
            <v>Staff Senate</v>
          </cell>
          <cell r="E41" t="str">
            <v>Y</v>
          </cell>
          <cell r="F41" t="str">
            <v>Maria Mangold</v>
          </cell>
        </row>
        <row r="42">
          <cell r="A42">
            <v>42</v>
          </cell>
          <cell r="B42" t="str">
            <v>A&amp;F</v>
          </cell>
          <cell r="C42" t="str">
            <v>Adams Center</v>
          </cell>
          <cell r="D42" t="str">
            <v>Adams Center</v>
          </cell>
          <cell r="E42" t="str">
            <v>N</v>
          </cell>
          <cell r="F42" t="str">
            <v>John McCormick</v>
          </cell>
        </row>
        <row r="43">
          <cell r="A43">
            <v>43</v>
          </cell>
          <cell r="B43" t="str">
            <v>A&amp;F</v>
          </cell>
          <cell r="C43" t="str">
            <v>Business Services</v>
          </cell>
          <cell r="D43" t="str">
            <v>Business Services</v>
          </cell>
          <cell r="E43" t="str">
            <v>Y</v>
          </cell>
          <cell r="F43" t="str">
            <v>John McCormick and Frank Grady</v>
          </cell>
        </row>
        <row r="44">
          <cell r="A44">
            <v>44</v>
          </cell>
          <cell r="B44" t="str">
            <v>A&amp;F</v>
          </cell>
          <cell r="C44" t="str">
            <v>Business Services</v>
          </cell>
          <cell r="D44" t="str">
            <v>Treasury/Cashiers</v>
          </cell>
          <cell r="E44" t="str">
            <v>Y</v>
          </cell>
          <cell r="F44" t="str">
            <v>John McCormick and Frank Grady</v>
          </cell>
        </row>
        <row r="45">
          <cell r="A45">
            <v>45</v>
          </cell>
          <cell r="B45" t="str">
            <v>A&amp;F</v>
          </cell>
          <cell r="C45" t="str">
            <v>Business Services</v>
          </cell>
          <cell r="D45" t="str">
            <v>Accounting</v>
          </cell>
          <cell r="E45" t="str">
            <v>Y</v>
          </cell>
          <cell r="F45" t="str">
            <v>John McCormick and Frank Grady</v>
          </cell>
        </row>
        <row r="46">
          <cell r="A46">
            <v>46</v>
          </cell>
          <cell r="B46" t="str">
            <v>A&amp;F</v>
          </cell>
          <cell r="C46" t="str">
            <v>Business Services</v>
          </cell>
          <cell r="D46" t="str">
            <v>Procurement</v>
          </cell>
          <cell r="E46" t="str">
            <v>Y</v>
          </cell>
          <cell r="F46" t="str">
            <v>John McCormick and Frank Grady</v>
          </cell>
        </row>
        <row r="47">
          <cell r="A47">
            <v>47</v>
          </cell>
          <cell r="B47" t="str">
            <v>A&amp;F</v>
          </cell>
          <cell r="C47" t="str">
            <v>Business Services</v>
          </cell>
          <cell r="D47" t="str">
            <v>Systems Support</v>
          </cell>
          <cell r="E47" t="str">
            <v>Y</v>
          </cell>
          <cell r="F47" t="str">
            <v>John McCormick and Frank Grady</v>
          </cell>
        </row>
        <row r="48">
          <cell r="A48">
            <v>48</v>
          </cell>
          <cell r="B48" t="str">
            <v>A&amp;F</v>
          </cell>
          <cell r="C48" t="str">
            <v>Business Services</v>
          </cell>
          <cell r="D48" t="str">
            <v>Property Management</v>
          </cell>
          <cell r="E48" t="str">
            <v>Y</v>
          </cell>
          <cell r="F48" t="str">
            <v>John McCormick and Frank Grady</v>
          </cell>
        </row>
        <row r="49">
          <cell r="A49">
            <v>49</v>
          </cell>
          <cell r="B49" t="str">
            <v>A&amp;F</v>
          </cell>
          <cell r="C49" t="str">
            <v>Business Services</v>
          </cell>
          <cell r="D49" t="str">
            <v>Student Accounts Office</v>
          </cell>
          <cell r="E49" t="str">
            <v>Y</v>
          </cell>
          <cell r="F49" t="str">
            <v>John McCormick and Frank Grady</v>
          </cell>
        </row>
        <row r="50">
          <cell r="A50">
            <v>50</v>
          </cell>
          <cell r="B50" t="str">
            <v>A&amp;F</v>
          </cell>
          <cell r="C50" t="str">
            <v>Business Services</v>
          </cell>
          <cell r="D50" t="str">
            <v>Accounts Payable</v>
          </cell>
          <cell r="E50" t="str">
            <v>Y</v>
          </cell>
          <cell r="F50" t="str">
            <v>John McCormick and Frank Grady</v>
          </cell>
        </row>
        <row r="51">
          <cell r="A51">
            <v>51</v>
          </cell>
          <cell r="B51" t="str">
            <v>A&amp;F</v>
          </cell>
          <cell r="C51" t="str">
            <v>Facilities Services</v>
          </cell>
          <cell r="D51" t="str">
            <v>Facilities Services</v>
          </cell>
          <cell r="E51" t="str">
            <v>Y</v>
          </cell>
          <cell r="F51" t="str">
            <v xml:space="preserve">Kevin Krebsbach </v>
          </cell>
        </row>
        <row r="52">
          <cell r="A52">
            <v>52</v>
          </cell>
          <cell r="B52" t="str">
            <v>A&amp;F</v>
          </cell>
          <cell r="C52" t="str">
            <v>Facilities Services</v>
          </cell>
          <cell r="D52" t="str">
            <v>Planning and Construction</v>
          </cell>
          <cell r="E52" t="str">
            <v>Y</v>
          </cell>
          <cell r="F52" t="str">
            <v xml:space="preserve">Kevin Krebsbach </v>
          </cell>
        </row>
        <row r="53">
          <cell r="A53">
            <v>53</v>
          </cell>
          <cell r="B53" t="str">
            <v>A&amp;F</v>
          </cell>
          <cell r="C53" t="str">
            <v>Facilities Services</v>
          </cell>
          <cell r="D53" t="str">
            <v>Transportation Services</v>
          </cell>
          <cell r="E53" t="str">
            <v>Y</v>
          </cell>
          <cell r="F53" t="str">
            <v xml:space="preserve">Kevin Krebsbach </v>
          </cell>
        </row>
        <row r="54">
          <cell r="A54">
            <v>54</v>
          </cell>
          <cell r="B54" t="str">
            <v>A&amp;F</v>
          </cell>
          <cell r="C54" t="str">
            <v>Facilities Services</v>
          </cell>
          <cell r="D54" t="str">
            <v>Maintenance</v>
          </cell>
          <cell r="E54" t="str">
            <v>Y</v>
          </cell>
          <cell r="F54" t="str">
            <v xml:space="preserve">Kevin Krebsbach </v>
          </cell>
        </row>
        <row r="55">
          <cell r="A55">
            <v>55</v>
          </cell>
          <cell r="B55" t="str">
            <v>A&amp;F</v>
          </cell>
          <cell r="C55" t="str">
            <v>Human Resources</v>
          </cell>
          <cell r="D55" t="str">
            <v>Human Resources</v>
          </cell>
          <cell r="E55" t="str">
            <v>Y</v>
          </cell>
          <cell r="F55" t="str">
            <v>Terri Phillips and Sara Drake</v>
          </cell>
        </row>
        <row r="56">
          <cell r="A56">
            <v>56</v>
          </cell>
          <cell r="B56" t="str">
            <v>A&amp;F</v>
          </cell>
          <cell r="C56" t="str">
            <v>Human Resources</v>
          </cell>
          <cell r="D56" t="str">
            <v>Payroll</v>
          </cell>
          <cell r="E56" t="str">
            <v>Y</v>
          </cell>
          <cell r="F56" t="str">
            <v>Terri Phillips and Sara Drake</v>
          </cell>
        </row>
        <row r="57">
          <cell r="A57">
            <v>57</v>
          </cell>
          <cell r="B57" t="str">
            <v>A&amp;F</v>
          </cell>
          <cell r="C57" t="str">
            <v>Human Resources</v>
          </cell>
          <cell r="D57" t="str">
            <v>Benefits</v>
          </cell>
          <cell r="E57" t="str">
            <v>Y</v>
          </cell>
          <cell r="F57" t="str">
            <v>Terri Phillips and Sara Drake</v>
          </cell>
        </row>
        <row r="58">
          <cell r="A58">
            <v>58</v>
          </cell>
          <cell r="B58" t="str">
            <v>A&amp;F</v>
          </cell>
          <cell r="C58" t="str">
            <v>Human Resources</v>
          </cell>
          <cell r="D58" t="str">
            <v>Recruitment/Compensation</v>
          </cell>
          <cell r="E58" t="str">
            <v>Y</v>
          </cell>
          <cell r="F58" t="str">
            <v>Terri Phillips and Sara Drake</v>
          </cell>
        </row>
        <row r="59">
          <cell r="A59">
            <v>59</v>
          </cell>
          <cell r="B59" t="str">
            <v>A&amp;F</v>
          </cell>
          <cell r="C59" t="str">
            <v>Human Resources</v>
          </cell>
          <cell r="D59" t="str">
            <v>Staff/Professional Development</v>
          </cell>
          <cell r="E59" t="str">
            <v>Y</v>
          </cell>
          <cell r="F59" t="str">
            <v>Terri Phillips and Sara Drake</v>
          </cell>
        </row>
        <row r="60">
          <cell r="A60">
            <v>60</v>
          </cell>
          <cell r="B60" t="str">
            <v>A&amp;F</v>
          </cell>
          <cell r="C60" t="str">
            <v>UMPD</v>
          </cell>
          <cell r="D60" t="str">
            <v>Police Units (K-9, Detective, Patrol, etc.)</v>
          </cell>
          <cell r="E60" t="str">
            <v>Y</v>
          </cell>
          <cell r="F60" t="str">
            <v>Marty Ludemann and Ben Gladwin</v>
          </cell>
        </row>
        <row r="61">
          <cell r="A61">
            <v>61</v>
          </cell>
          <cell r="B61" t="str">
            <v>A&amp;F</v>
          </cell>
          <cell r="C61" t="str">
            <v>UMPD</v>
          </cell>
          <cell r="D61" t="str">
            <v>Parking</v>
          </cell>
          <cell r="E61" t="str">
            <v>Y</v>
          </cell>
          <cell r="F61" t="str">
            <v xml:space="preserve">Shelley Harshbarger </v>
          </cell>
        </row>
        <row r="62">
          <cell r="A62">
            <v>62</v>
          </cell>
          <cell r="B62" t="str">
            <v>A&amp;F</v>
          </cell>
          <cell r="C62" t="str">
            <v>UMPD</v>
          </cell>
          <cell r="D62" t="str">
            <v>Dispatch Center</v>
          </cell>
          <cell r="E62" t="str">
            <v>Y</v>
          </cell>
          <cell r="F62" t="str">
            <v xml:space="preserve">Shelley Harshbarger </v>
          </cell>
        </row>
        <row r="63">
          <cell r="A63">
            <v>63</v>
          </cell>
          <cell r="B63" t="str">
            <v>A&amp;F</v>
          </cell>
          <cell r="C63" t="str">
            <v>UMPD</v>
          </cell>
          <cell r="D63" t="str">
            <v>UMPD Admin &amp; Compliance</v>
          </cell>
          <cell r="E63" t="str">
            <v>Y</v>
          </cell>
          <cell r="F63" t="str">
            <v>Marty Ludemann and Ben Gladwin</v>
          </cell>
        </row>
        <row r="64">
          <cell r="A64">
            <v>64</v>
          </cell>
          <cell r="B64" t="str">
            <v>Enroll&amp;SA</v>
          </cell>
          <cell r="C64" t="str">
            <v>Enrollment</v>
          </cell>
          <cell r="D64" t="str">
            <v>Admissions Office/Enrollment Services</v>
          </cell>
          <cell r="E64" t="str">
            <v>Y</v>
          </cell>
          <cell r="F64" t="str">
            <v>Emily Steger</v>
          </cell>
        </row>
        <row r="65">
          <cell r="A65">
            <v>65</v>
          </cell>
          <cell r="B65" t="str">
            <v>Enroll&amp;SA</v>
          </cell>
          <cell r="C65" t="str">
            <v>Enrollment</v>
          </cell>
          <cell r="D65" t="str">
            <v>Auxiliary Administration - VPESA Office, includes SARC</v>
          </cell>
          <cell r="E65" t="str">
            <v>Y</v>
          </cell>
          <cell r="F65" t="str">
            <v>Tom Crady</v>
          </cell>
        </row>
        <row r="66">
          <cell r="A66">
            <v>66</v>
          </cell>
          <cell r="B66" t="str">
            <v>Enroll&amp;SA</v>
          </cell>
          <cell r="C66" t="str">
            <v>Student Affairs</v>
          </cell>
          <cell r="D66" t="str">
            <v>VP for Enrollment and Student Affairs/Dean of Students</v>
          </cell>
          <cell r="E66" t="str">
            <v>Y</v>
          </cell>
          <cell r="F66" t="str">
            <v>Tom Crady</v>
          </cell>
        </row>
        <row r="67">
          <cell r="A67">
            <v>67</v>
          </cell>
          <cell r="B67" t="str">
            <v>Enroll&amp;SA</v>
          </cell>
          <cell r="C67" t="str">
            <v>Student Affairs</v>
          </cell>
          <cell r="D67" t="str">
            <v>Career Services</v>
          </cell>
          <cell r="E67" t="str">
            <v>Y</v>
          </cell>
          <cell r="F67" t="str">
            <v>Laurie Fisher</v>
          </cell>
        </row>
        <row r="68">
          <cell r="A68">
            <v>68</v>
          </cell>
          <cell r="B68" t="str">
            <v>Enroll&amp;SA</v>
          </cell>
          <cell r="C68" t="str">
            <v>Student Affairs</v>
          </cell>
          <cell r="D68" t="str">
            <v>Disability Services</v>
          </cell>
          <cell r="E68" t="str">
            <v>Y</v>
          </cell>
          <cell r="F68" t="str">
            <v>Amy Capolupo</v>
          </cell>
        </row>
        <row r="69">
          <cell r="A69">
            <v>69</v>
          </cell>
          <cell r="B69" t="str">
            <v>Enroll&amp;SA</v>
          </cell>
          <cell r="C69" t="str">
            <v>Student Affairs</v>
          </cell>
          <cell r="D69" t="str">
            <v>Financial Aid</v>
          </cell>
          <cell r="E69" t="str">
            <v>Y</v>
          </cell>
          <cell r="F69" t="str">
            <v>Kent McGowan</v>
          </cell>
        </row>
        <row r="70">
          <cell r="A70">
            <v>70</v>
          </cell>
          <cell r="B70" t="str">
            <v>Enroll&amp;SA</v>
          </cell>
          <cell r="C70" t="str">
            <v>Student Affairs</v>
          </cell>
          <cell r="D70" t="str">
            <v>Financial Aid/Tuition Waivers</v>
          </cell>
          <cell r="E70" t="str">
            <v>Y</v>
          </cell>
          <cell r="F70" t="str">
            <v>Tom Crady and Kent McGowan</v>
          </cell>
        </row>
        <row r="71">
          <cell r="A71">
            <v>71</v>
          </cell>
          <cell r="B71" t="str">
            <v>Enroll&amp;SA</v>
          </cell>
          <cell r="C71" t="str">
            <v>Student Affairs</v>
          </cell>
          <cell r="D71" t="str">
            <v>Veterans Education/Transition Services</v>
          </cell>
          <cell r="E71" t="str">
            <v>Y</v>
          </cell>
          <cell r="F71" t="str">
            <v>Shawn Grove</v>
          </cell>
        </row>
        <row r="72">
          <cell r="A72">
            <v>72</v>
          </cell>
          <cell r="B72" t="str">
            <v>Enroll&amp;SA</v>
          </cell>
          <cell r="C72" t="str">
            <v>Student Affairs</v>
          </cell>
          <cell r="D72" t="str">
            <v>Student Affairs IT</v>
          </cell>
          <cell r="E72" t="str">
            <v>Y</v>
          </cell>
          <cell r="F72" t="str">
            <v>Jesse Neidigh</v>
          </cell>
        </row>
        <row r="73">
          <cell r="A73">
            <v>73</v>
          </cell>
          <cell r="B73" t="str">
            <v>Enroll&amp;SA</v>
          </cell>
          <cell r="C73" t="str">
            <v>Student Affairs</v>
          </cell>
          <cell r="D73" t="str">
            <v>American Indian Student Services</v>
          </cell>
          <cell r="E73" t="str">
            <v>Y</v>
          </cell>
          <cell r="F73" t="str">
            <v>Royelle Bundy</v>
          </cell>
        </row>
        <row r="74">
          <cell r="A74">
            <v>74</v>
          </cell>
          <cell r="B74" t="str">
            <v>Enroll&amp;SA</v>
          </cell>
          <cell r="C74" t="str">
            <v>Auxiliary</v>
          </cell>
          <cell r="D74" t="str">
            <v>Auxiliary Rental - Lommasson</v>
          </cell>
          <cell r="E74" t="str">
            <v>N</v>
          </cell>
          <cell r="F74" t="str">
            <v>Michelle Jensen</v>
          </cell>
        </row>
        <row r="75">
          <cell r="A75">
            <v>75</v>
          </cell>
          <cell r="B75" t="str">
            <v>Enroll&amp;SA</v>
          </cell>
          <cell r="C75" t="str">
            <v>Campus Rec</v>
          </cell>
          <cell r="D75" t="str">
            <v>Campus Recreation</v>
          </cell>
          <cell r="E75" t="str">
            <v>N</v>
          </cell>
          <cell r="F75" t="str">
            <v>Steve Thompson</v>
          </cell>
        </row>
        <row r="76">
          <cell r="A76">
            <v>76</v>
          </cell>
          <cell r="B76" t="str">
            <v>Enroll&amp;SA</v>
          </cell>
          <cell r="C76" t="str">
            <v>Dining Services</v>
          </cell>
          <cell r="D76" t="str">
            <v>Dining Services, includes Food Zoo, Catering, Concessions, Satellite Services</v>
          </cell>
          <cell r="E76" t="str">
            <v>N</v>
          </cell>
          <cell r="F76" t="str">
            <v>Camp Howard</v>
          </cell>
        </row>
        <row r="77">
          <cell r="A77">
            <v>77</v>
          </cell>
          <cell r="B77" t="str">
            <v>Enroll&amp;SA</v>
          </cell>
          <cell r="C77" t="str">
            <v>Health Services</v>
          </cell>
          <cell r="D77" t="str">
            <v>Health Services, includes medical, dental, wellness, CAPS</v>
          </cell>
          <cell r="E77" t="str">
            <v>Y</v>
          </cell>
          <cell r="F77" t="str">
            <v>Rick Curtis</v>
          </cell>
        </row>
        <row r="78">
          <cell r="A78">
            <v>78</v>
          </cell>
          <cell r="B78" t="str">
            <v>Enroll&amp;SA</v>
          </cell>
          <cell r="C78" t="str">
            <v>Residence Life</v>
          </cell>
          <cell r="D78" t="str">
            <v>Residence Life Admin, includes Housing and Griz Card</v>
          </cell>
          <cell r="E78" t="str">
            <v>Y</v>
          </cell>
          <cell r="F78" t="str">
            <v>Sandy Curtis</v>
          </cell>
        </row>
        <row r="79">
          <cell r="A79">
            <v>79</v>
          </cell>
          <cell r="B79" t="str">
            <v>Enroll&amp;SA</v>
          </cell>
          <cell r="C79" t="str">
            <v>University Center</v>
          </cell>
          <cell r="D79" t="str">
            <v>University Center</v>
          </cell>
          <cell r="E79" t="str">
            <v>N</v>
          </cell>
          <cell r="F79" t="str">
            <v>Adrianne Donald</v>
          </cell>
        </row>
        <row r="80">
          <cell r="A80">
            <v>80</v>
          </cell>
          <cell r="B80" t="str">
            <v>Research and Creative Scholarship</v>
          </cell>
          <cell r="C80" t="str">
            <v>Creative Scholarship</v>
          </cell>
          <cell r="D80" t="str">
            <v>Flathead Lake Biological Station</v>
          </cell>
          <cell r="E80" t="str">
            <v>Y</v>
          </cell>
          <cell r="F80" t="str">
            <v>Tom Bansak</v>
          </cell>
        </row>
        <row r="81">
          <cell r="A81">
            <v>81</v>
          </cell>
          <cell r="B81" t="str">
            <v>Research and Creative Scholarship</v>
          </cell>
          <cell r="C81" t="str">
            <v>Creative Scholarship</v>
          </cell>
          <cell r="D81" t="str">
            <v>Biotechnology Center</v>
          </cell>
          <cell r="E81" t="str">
            <v>Y</v>
          </cell>
          <cell r="F81" t="str">
            <v>Jack Nunberg</v>
          </cell>
        </row>
        <row r="82">
          <cell r="A82">
            <v>82</v>
          </cell>
          <cell r="B82" t="str">
            <v>Research and Creative Scholarship</v>
          </cell>
          <cell r="C82" t="str">
            <v>Creative Scholarship</v>
          </cell>
          <cell r="D82" t="str">
            <v>Bureau of Business and Econ Researc</v>
          </cell>
          <cell r="E82" t="str">
            <v>Y</v>
          </cell>
          <cell r="F82" t="str">
            <v>Patrick Barkey</v>
          </cell>
        </row>
        <row r="83">
          <cell r="A83">
            <v>83</v>
          </cell>
          <cell r="B83" t="str">
            <v>Research and Creative Scholarship</v>
          </cell>
          <cell r="C83" t="str">
            <v>Creative Scholarship</v>
          </cell>
          <cell r="D83" t="str">
            <v>Center for Biomolecular Structure &amp; Dynamics (CBSD)</v>
          </cell>
          <cell r="E83" t="str">
            <v>Y</v>
          </cell>
          <cell r="F83" t="str">
            <v>Steve Sprang and Heidi Boggs</v>
          </cell>
        </row>
        <row r="84">
          <cell r="A84">
            <v>84</v>
          </cell>
          <cell r="B84" t="str">
            <v>Research and Creative Scholarship</v>
          </cell>
          <cell r="C84" t="str">
            <v>Creative Scholarship</v>
          </cell>
          <cell r="D84" t="str">
            <v>Corps of Engineers (CIRE)</v>
          </cell>
          <cell r="E84" t="str">
            <v>Y</v>
          </cell>
          <cell r="F84" t="str">
            <v>Austin Blank and John Wills</v>
          </cell>
        </row>
        <row r="85">
          <cell r="A85">
            <v>85</v>
          </cell>
          <cell r="B85" t="str">
            <v>Research and Creative Scholarship</v>
          </cell>
          <cell r="C85" t="str">
            <v>Creative Scholarship</v>
          </cell>
          <cell r="D85" t="str">
            <v>Institute on Ecosystems</v>
          </cell>
          <cell r="E85" t="str">
            <v>Y</v>
          </cell>
          <cell r="F85" t="str">
            <v xml:space="preserve">Maury Valet </v>
          </cell>
        </row>
        <row r="86">
          <cell r="A86">
            <v>86</v>
          </cell>
          <cell r="B86" t="str">
            <v>Research and Creative Scholarship</v>
          </cell>
          <cell r="C86" t="str">
            <v>Creative Scholarship</v>
          </cell>
          <cell r="D86" t="str">
            <v>Natural Resource &amp; Envir. Policy</v>
          </cell>
          <cell r="E86" t="str">
            <v>Y</v>
          </cell>
          <cell r="F86" t="str">
            <v>Matthew McKinney and Shawn Johnson</v>
          </cell>
        </row>
        <row r="87">
          <cell r="A87">
            <v>87</v>
          </cell>
          <cell r="B87" t="str">
            <v>Research and Creative Scholarship</v>
          </cell>
          <cell r="C87" t="str">
            <v>Creative Scholarship</v>
          </cell>
          <cell r="D87" t="str">
            <v>CTM</v>
          </cell>
          <cell r="E87" t="str">
            <v>Y</v>
          </cell>
          <cell r="F87" t="str">
            <v>Jay Evans</v>
          </cell>
        </row>
        <row r="88">
          <cell r="A88">
            <v>88</v>
          </cell>
          <cell r="B88" t="str">
            <v>Research and Creative Scholarship</v>
          </cell>
          <cell r="C88" t="str">
            <v>Creative Scholarship</v>
          </cell>
          <cell r="D88" t="str">
            <v>O'Connor Ctr for the Rocky Mtn West</v>
          </cell>
          <cell r="E88" t="str">
            <v>Y</v>
          </cell>
          <cell r="F88" t="str">
            <v>Larry Swanson</v>
          </cell>
        </row>
        <row r="89">
          <cell r="A89">
            <v>89</v>
          </cell>
          <cell r="B89" t="str">
            <v>Research and Creative Scholarship</v>
          </cell>
          <cell r="C89" t="str">
            <v>Creative Scholarship</v>
          </cell>
          <cell r="D89" t="str">
            <v>Mt Coop Wildlife Research Unit</v>
          </cell>
          <cell r="E89" t="str">
            <v>Y</v>
          </cell>
          <cell r="F89" t="str">
            <v>Mike Mitchell</v>
          </cell>
        </row>
        <row r="90">
          <cell r="A90">
            <v>90</v>
          </cell>
          <cell r="B90" t="str">
            <v>Research and Creative Scholarship</v>
          </cell>
          <cell r="C90" t="str">
            <v>Creative Scholarship</v>
          </cell>
          <cell r="D90" t="str">
            <v>MT Natural Heritage Program</v>
          </cell>
          <cell r="E90" t="str">
            <v>Y</v>
          </cell>
          <cell r="F90" t="str">
            <v>Bryce Maxell</v>
          </cell>
        </row>
        <row r="91">
          <cell r="A91">
            <v>91</v>
          </cell>
          <cell r="B91" t="str">
            <v>Research and Creative Scholarship</v>
          </cell>
          <cell r="C91" t="str">
            <v>Creative Scholarship</v>
          </cell>
          <cell r="D91" t="str">
            <v>ACCELERATE MT: IP/Tech Transfer, ACCELERATE MT, MonTEC, PTAC, SBDC, ILEAD, Launchpad, World Trade Center</v>
          </cell>
          <cell r="E91" t="str">
            <v>Y</v>
          </cell>
          <cell r="F91" t="str">
            <v>Deborah Kalfman</v>
          </cell>
        </row>
        <row r="92">
          <cell r="A92">
            <v>92</v>
          </cell>
          <cell r="B92" t="str">
            <v>Research and Creative Scholarship</v>
          </cell>
          <cell r="C92" t="str">
            <v>Creative Scholarship</v>
          </cell>
          <cell r="D92" t="str">
            <v>Graduate School</v>
          </cell>
          <cell r="E92" t="str">
            <v>Y</v>
          </cell>
          <cell r="F92" t="str">
            <v>Kelly Speer</v>
          </cell>
        </row>
        <row r="93">
          <cell r="A93">
            <v>93</v>
          </cell>
          <cell r="B93" t="str">
            <v>Research and Creative Scholarship</v>
          </cell>
          <cell r="C93" t="str">
            <v>Creative Scholarship</v>
          </cell>
          <cell r="D93" t="str">
            <v>UM Press</v>
          </cell>
          <cell r="E93" t="str">
            <v>Y</v>
          </cell>
          <cell r="F93" t="str">
            <v>Ashby Kinch</v>
          </cell>
        </row>
        <row r="94">
          <cell r="A94">
            <v>94</v>
          </cell>
          <cell r="B94" t="str">
            <v>Research and Creative Scholarship</v>
          </cell>
          <cell r="C94" t="str">
            <v>Research</v>
          </cell>
          <cell r="D94" t="str">
            <v>Research Administration, includes Federal Relations</v>
          </cell>
          <cell r="E94" t="str">
            <v>Y</v>
          </cell>
          <cell r="F94" t="str">
            <v>Patty Anglen</v>
          </cell>
        </row>
        <row r="95">
          <cell r="A95">
            <v>95</v>
          </cell>
          <cell r="B95" t="str">
            <v>Research and Creative Scholarship</v>
          </cell>
          <cell r="C95" t="str">
            <v>Research</v>
          </cell>
          <cell r="D95" t="str">
            <v>Research Compliance, including Animal Care</v>
          </cell>
          <cell r="E95" t="str">
            <v>Y</v>
          </cell>
          <cell r="F95" t="str">
            <v>Claudia Eccles and Kathy Mariucci</v>
          </cell>
        </row>
        <row r="96">
          <cell r="A96">
            <v>96</v>
          </cell>
          <cell r="B96" t="str">
            <v>Research and Creative Scholarship</v>
          </cell>
          <cell r="C96" t="str">
            <v>Research</v>
          </cell>
          <cell r="D96" t="str">
            <v>Research Outreach (Broader Impacts Group)</v>
          </cell>
          <cell r="E96" t="str">
            <v>Y</v>
          </cell>
          <cell r="F96" t="str">
            <v>Holly Truitt</v>
          </cell>
        </row>
        <row r="97">
          <cell r="A97">
            <v>97</v>
          </cell>
          <cell r="B97" t="str">
            <v>Research and Creative Scholarship</v>
          </cell>
          <cell r="C97" t="str">
            <v>Research</v>
          </cell>
          <cell r="D97" t="str">
            <v>Environmental Health and Risk Management</v>
          </cell>
          <cell r="E97" t="str">
            <v>Y</v>
          </cell>
          <cell r="F97" t="str">
            <v>Kay Altenhofen</v>
          </cell>
        </row>
        <row r="98">
          <cell r="A98">
            <v>98</v>
          </cell>
          <cell r="B98" t="str">
            <v>Research and Creative Scholarship</v>
          </cell>
          <cell r="C98" t="str">
            <v>Research</v>
          </cell>
          <cell r="D98" t="str">
            <v>Office of Sponsored Programs</v>
          </cell>
          <cell r="E98" t="str">
            <v>Y</v>
          </cell>
          <cell r="F98" t="str">
            <v>Judy Fredenberg</v>
          </cell>
        </row>
        <row r="99">
          <cell r="A99">
            <v>99</v>
          </cell>
          <cell r="B99" t="str">
            <v>Provost</v>
          </cell>
          <cell r="C99" t="str">
            <v>Coll of Education &amp; Human Sciences</v>
          </cell>
          <cell r="D99" t="str">
            <v>College of Education/Dean</v>
          </cell>
          <cell r="E99" t="str">
            <v>Y</v>
          </cell>
          <cell r="F99" t="str">
            <v>Roberta Evans</v>
          </cell>
        </row>
        <row r="100">
          <cell r="A100">
            <v>100</v>
          </cell>
          <cell r="B100" t="str">
            <v>Provost</v>
          </cell>
          <cell r="C100" t="str">
            <v>Coll of Education &amp; Human Sciences</v>
          </cell>
          <cell r="D100" t="str">
            <v>DeWit RiteCare Speech, Language and Hearing Clinic</v>
          </cell>
          <cell r="E100" t="str">
            <v>Y</v>
          </cell>
          <cell r="F100" t="str">
            <v>Julie Wolter and Jenn Closson</v>
          </cell>
        </row>
        <row r="101">
          <cell r="A101">
            <v>101</v>
          </cell>
          <cell r="B101" t="str">
            <v>Provost</v>
          </cell>
          <cell r="C101" t="str">
            <v>Coll of Education &amp; Human Sciences</v>
          </cell>
          <cell r="D101" t="str">
            <v>HHP - Activity Classes</v>
          </cell>
          <cell r="E101" t="str">
            <v>Y</v>
          </cell>
          <cell r="F101" t="str">
            <v>Chris Riley</v>
          </cell>
        </row>
        <row r="102">
          <cell r="A102">
            <v>102</v>
          </cell>
          <cell r="B102" t="str">
            <v>Provost</v>
          </cell>
          <cell r="C102" t="str">
            <v>Coll of Education &amp; Human Sciences</v>
          </cell>
          <cell r="D102" t="str">
            <v>Institute for Educational Research and Service</v>
          </cell>
          <cell r="E102" t="str">
            <v>Y</v>
          </cell>
          <cell r="F102" t="str">
            <v>Leona Hastings</v>
          </cell>
        </row>
        <row r="103">
          <cell r="A103">
            <v>103</v>
          </cell>
          <cell r="B103" t="str">
            <v>Provost</v>
          </cell>
          <cell r="C103" t="str">
            <v>Coll of Education &amp; Human Sciences</v>
          </cell>
          <cell r="D103" t="str">
            <v>Learning &amp; Belonging Preschool</v>
          </cell>
          <cell r="E103" t="str">
            <v>Y</v>
          </cell>
          <cell r="F103" t="str">
            <v>Kristin Horejsi</v>
          </cell>
        </row>
        <row r="104">
          <cell r="A104">
            <v>104</v>
          </cell>
          <cell r="B104" t="str">
            <v>Provost</v>
          </cell>
          <cell r="C104" t="str">
            <v>Coll of Education &amp; Human Sciences</v>
          </cell>
          <cell r="D104" t="str">
            <v>Montana Center for Work Physiology and Exercise Metabolism</v>
          </cell>
          <cell r="E104" t="str">
            <v>Y</v>
          </cell>
          <cell r="F104" t="str">
            <v>Brent Ruby</v>
          </cell>
        </row>
        <row r="105">
          <cell r="A105">
            <v>105</v>
          </cell>
          <cell r="B105" t="str">
            <v>Provost</v>
          </cell>
          <cell r="C105" t="str">
            <v>Coll of Education &amp; Human Sciences</v>
          </cell>
          <cell r="D105" t="str">
            <v>Montana Safe Schools Center</v>
          </cell>
          <cell r="E105" t="str">
            <v>Y</v>
          </cell>
          <cell r="F105" t="str">
            <v>Leona Hastings</v>
          </cell>
        </row>
        <row r="106">
          <cell r="A106">
            <v>106</v>
          </cell>
          <cell r="B106" t="str">
            <v>Provost</v>
          </cell>
          <cell r="C106" t="str">
            <v>Coll of Education &amp; Human Sciences</v>
          </cell>
          <cell r="D106" t="str">
            <v>Office of Field Experiences</v>
          </cell>
          <cell r="E106" t="str">
            <v>Y</v>
          </cell>
          <cell r="F106" t="str">
            <v>Dani Smith</v>
          </cell>
        </row>
        <row r="107">
          <cell r="A107">
            <v>107</v>
          </cell>
          <cell r="B107" t="str">
            <v>Provost</v>
          </cell>
          <cell r="C107" t="str">
            <v>Coll of Education &amp; Human Sciences</v>
          </cell>
          <cell r="D107" t="str">
            <v>National Native Children's Trauma Center (2004)</v>
          </cell>
          <cell r="E107" t="str">
            <v>Y</v>
          </cell>
          <cell r="F107" t="str">
            <v>Maegan Rides At the Door</v>
          </cell>
        </row>
        <row r="108">
          <cell r="A108">
            <v>108</v>
          </cell>
          <cell r="B108" t="str">
            <v>Provost</v>
          </cell>
          <cell r="C108" t="str">
            <v>College Hlth Prof &amp; Biomedical Sci</v>
          </cell>
          <cell r="D108" t="str">
            <v>Center for Children, Families, and Workforce Development (2015)</v>
          </cell>
          <cell r="E108" t="str">
            <v>Y</v>
          </cell>
          <cell r="F108" t="str">
            <v>Ryan Tolleson-Knee</v>
          </cell>
        </row>
        <row r="109">
          <cell r="A109">
            <v>109</v>
          </cell>
          <cell r="B109" t="str">
            <v>Provost</v>
          </cell>
          <cell r="C109" t="str">
            <v>College Hlth Prof &amp; Biomedical Sci</v>
          </cell>
          <cell r="D109" t="str">
            <v>Center for Environmental Health Sciences</v>
          </cell>
          <cell r="E109" t="str">
            <v>Y</v>
          </cell>
          <cell r="F109" t="str">
            <v>Andrij Holian</v>
          </cell>
        </row>
        <row r="110">
          <cell r="A110">
            <v>110</v>
          </cell>
          <cell r="B110" t="str">
            <v>Provost</v>
          </cell>
          <cell r="C110" t="str">
            <v>College Hlth Prof &amp; Biomedical Sci</v>
          </cell>
          <cell r="D110" t="str">
            <v>Center for Structural and Functional Neuroscience</v>
          </cell>
          <cell r="E110" t="str">
            <v>Y</v>
          </cell>
          <cell r="F110" t="str">
            <v>Rich Bridges</v>
          </cell>
        </row>
        <row r="111">
          <cell r="A111">
            <v>111</v>
          </cell>
          <cell r="B111" t="str">
            <v>Provost</v>
          </cell>
          <cell r="C111" t="str">
            <v>College Hlth Prof &amp; Biomedical Sci</v>
          </cell>
          <cell r="D111" t="str">
            <v>Family Medicine Residency of W Montana</v>
          </cell>
          <cell r="E111" t="str">
            <v>Y</v>
          </cell>
          <cell r="F111" t="str">
            <v>Barry Kenfield</v>
          </cell>
        </row>
        <row r="112">
          <cell r="A112">
            <v>112</v>
          </cell>
          <cell r="B112" t="str">
            <v>Provost</v>
          </cell>
          <cell r="C112" t="str">
            <v>College Hlth Prof &amp; Biomedical Sci</v>
          </cell>
          <cell r="D112" t="str">
            <v>CHPBS/Dean</v>
          </cell>
          <cell r="E112" t="str">
            <v>Y</v>
          </cell>
          <cell r="F112" t="str">
            <v>Reed Humphrey</v>
          </cell>
        </row>
        <row r="113">
          <cell r="A113">
            <v>113</v>
          </cell>
          <cell r="B113" t="str">
            <v>Provost</v>
          </cell>
          <cell r="C113" t="str">
            <v>College Hlth Prof &amp; Biomedical Sci</v>
          </cell>
          <cell r="D113" t="str">
            <v>Institute for Gerontology Education</v>
          </cell>
          <cell r="E113" t="str">
            <v>Y</v>
          </cell>
          <cell r="F113" t="str">
            <v>Keith Anderson</v>
          </cell>
        </row>
        <row r="114">
          <cell r="A114">
            <v>114</v>
          </cell>
          <cell r="B114" t="str">
            <v>Provost</v>
          </cell>
          <cell r="C114" t="str">
            <v>College Hlth Prof &amp; Biomedical Sci</v>
          </cell>
          <cell r="D114" t="str">
            <v>Neural Injury Center</v>
          </cell>
          <cell r="E114" t="str">
            <v>Y</v>
          </cell>
          <cell r="F114" t="str">
            <v>Cindi Laukes</v>
          </cell>
        </row>
        <row r="115">
          <cell r="A115">
            <v>115</v>
          </cell>
          <cell r="B115" t="str">
            <v>Provost</v>
          </cell>
          <cell r="C115" t="str">
            <v>College Hlth Prof &amp; Biomedical Sci</v>
          </cell>
          <cell r="D115" t="str">
            <v>Physical Therapy Clinic</v>
          </cell>
          <cell r="E115" t="str">
            <v>Y</v>
          </cell>
          <cell r="F115" t="str">
            <v>Sue Ostertag</v>
          </cell>
        </row>
        <row r="116">
          <cell r="A116">
            <v>116</v>
          </cell>
          <cell r="B116" t="str">
            <v>Provost</v>
          </cell>
          <cell r="C116" t="str">
            <v>College Hlth Prof &amp; Biomedical Sci</v>
          </cell>
          <cell r="D116" t="str">
            <v>Health Services Pharmacy</v>
          </cell>
          <cell r="E116" t="str">
            <v>Y</v>
          </cell>
          <cell r="F116" t="str">
            <v>Ken Chatriand</v>
          </cell>
        </row>
        <row r="117">
          <cell r="A117">
            <v>117</v>
          </cell>
          <cell r="B117" t="str">
            <v>Provost</v>
          </cell>
          <cell r="C117" t="str">
            <v>College Hlth Prof &amp; Biomedical Sci</v>
          </cell>
          <cell r="D117" t="str">
            <v>WMT-AHEC</v>
          </cell>
          <cell r="E117" t="str">
            <v>Y</v>
          </cell>
          <cell r="F117" t="str">
            <v>Barry Kenfield</v>
          </cell>
        </row>
        <row r="118">
          <cell r="A118">
            <v>118</v>
          </cell>
          <cell r="B118" t="str">
            <v>Provost</v>
          </cell>
          <cell r="C118" t="str">
            <v>College of Forestry &amp; Conservation</v>
          </cell>
          <cell r="D118" t="str">
            <v>Accounting Office</v>
          </cell>
          <cell r="E118" t="str">
            <v>Y</v>
          </cell>
          <cell r="F118" t="str">
            <v>Laurie Belcher</v>
          </cell>
        </row>
        <row r="119">
          <cell r="A119">
            <v>119</v>
          </cell>
          <cell r="B119" t="str">
            <v>Provost</v>
          </cell>
          <cell r="C119" t="str">
            <v>College of Forestry &amp; Conservation</v>
          </cell>
          <cell r="D119" t="str">
            <v>Avian Science Center</v>
          </cell>
          <cell r="E119" t="str">
            <v>Y</v>
          </cell>
          <cell r="F119" t="str">
            <v>Vicki Dreitz</v>
          </cell>
        </row>
        <row r="120">
          <cell r="A120">
            <v>120</v>
          </cell>
          <cell r="B120" t="str">
            <v>Provost</v>
          </cell>
          <cell r="C120" t="str">
            <v>College of Forestry &amp; Conservation</v>
          </cell>
          <cell r="D120" t="str">
            <v>Bolle Center</v>
          </cell>
          <cell r="E120" t="str">
            <v>Y</v>
          </cell>
          <cell r="F120" t="str">
            <v>Martin Nie</v>
          </cell>
        </row>
        <row r="121">
          <cell r="A121">
            <v>121</v>
          </cell>
          <cell r="B121" t="str">
            <v>Provost</v>
          </cell>
          <cell r="C121" t="str">
            <v>College of Forestry &amp; Conservation</v>
          </cell>
          <cell r="D121" t="str">
            <v>Grizzly Bear Recovery Program</v>
          </cell>
          <cell r="E121" t="str">
            <v>Y</v>
          </cell>
          <cell r="F121" t="str">
            <v>Kate Smith</v>
          </cell>
        </row>
        <row r="122">
          <cell r="A122">
            <v>122</v>
          </cell>
          <cell r="B122" t="str">
            <v>Provost</v>
          </cell>
          <cell r="C122" t="str">
            <v>College of Forestry &amp; Conservation</v>
          </cell>
          <cell r="D122" t="str">
            <v>Institute for Tourism and Recreational Research</v>
          </cell>
          <cell r="E122" t="str">
            <v>Y</v>
          </cell>
          <cell r="F122" t="str">
            <v>Norma Nickerson</v>
          </cell>
        </row>
        <row r="123">
          <cell r="A123">
            <v>123</v>
          </cell>
          <cell r="B123" t="str">
            <v>Provost</v>
          </cell>
          <cell r="C123" t="str">
            <v>College of Forestry &amp; Conservation</v>
          </cell>
          <cell r="D123" t="str">
            <v>IT and Research Computing</v>
          </cell>
          <cell r="E123" t="str">
            <v>Y</v>
          </cell>
          <cell r="F123" t="str">
            <v>Sherri McWilliams</v>
          </cell>
        </row>
        <row r="124">
          <cell r="A124">
            <v>124</v>
          </cell>
          <cell r="B124" t="str">
            <v>Provost</v>
          </cell>
          <cell r="C124" t="str">
            <v>College of Forestry &amp; Conservation</v>
          </cell>
          <cell r="D124" t="str">
            <v>MFCES and Associated Properties</v>
          </cell>
          <cell r="E124" t="str">
            <v>Y</v>
          </cell>
          <cell r="F124" t="str">
            <v>Chris Keyes</v>
          </cell>
        </row>
        <row r="125">
          <cell r="A125">
            <v>125</v>
          </cell>
          <cell r="B125" t="str">
            <v>Provost</v>
          </cell>
          <cell r="C125" t="str">
            <v>College of Forestry &amp; Conservation</v>
          </cell>
          <cell r="D125" t="str">
            <v>Montana Climate Office</v>
          </cell>
          <cell r="E125" t="str">
            <v>Y</v>
          </cell>
          <cell r="F125" t="str">
            <v>Kelsey Jencso</v>
          </cell>
        </row>
        <row r="126">
          <cell r="A126">
            <v>126</v>
          </cell>
          <cell r="B126" t="str">
            <v>Provost</v>
          </cell>
          <cell r="C126" t="str">
            <v>College of Forestry &amp; Conservation</v>
          </cell>
          <cell r="D126" t="str">
            <v>National Center for Landscape Fire Analysis (Fire Center)</v>
          </cell>
          <cell r="E126" t="str">
            <v>Y</v>
          </cell>
          <cell r="F126" t="str">
            <v>Lloyd Queen</v>
          </cell>
        </row>
        <row r="127">
          <cell r="A127">
            <v>127</v>
          </cell>
          <cell r="B127" t="str">
            <v>Provost</v>
          </cell>
          <cell r="C127" t="str">
            <v>College of Forestry &amp; Conservation</v>
          </cell>
          <cell r="D127" t="str">
            <v>NTSG-Forestry Conservation</v>
          </cell>
          <cell r="E127" t="str">
            <v>Y</v>
          </cell>
          <cell r="F127" t="str">
            <v>John Kimball</v>
          </cell>
        </row>
        <row r="128">
          <cell r="A128">
            <v>128</v>
          </cell>
          <cell r="B128" t="str">
            <v>Provost</v>
          </cell>
          <cell r="C128" t="str">
            <v>College of Forestry &amp; Conservation</v>
          </cell>
          <cell r="D128" t="str">
            <v>Office of Student Support</v>
          </cell>
          <cell r="E128" t="str">
            <v>Y</v>
          </cell>
          <cell r="F128" t="str">
            <v>Shonna Trowbridge</v>
          </cell>
        </row>
        <row r="129">
          <cell r="A129">
            <v>129</v>
          </cell>
          <cell r="B129" t="str">
            <v>Provost</v>
          </cell>
          <cell r="C129" t="str">
            <v>College of Forestry &amp; Conservation</v>
          </cell>
          <cell r="D129" t="str">
            <v>Wilderness Institute</v>
          </cell>
          <cell r="E129" t="str">
            <v>Y</v>
          </cell>
          <cell r="F129" t="str">
            <v>Natalie Dawson</v>
          </cell>
        </row>
        <row r="130">
          <cell r="A130">
            <v>130</v>
          </cell>
          <cell r="B130" t="str">
            <v>Provost</v>
          </cell>
          <cell r="C130" t="str">
            <v>College of Humanities/Sciences</v>
          </cell>
          <cell r="D130" t="str">
            <v>Anthropology Collections</v>
          </cell>
          <cell r="E130" t="str">
            <v>Y</v>
          </cell>
          <cell r="F130" t="str">
            <v>Tully Thibeau, Kelly Dixon</v>
          </cell>
        </row>
        <row r="131">
          <cell r="A131">
            <v>131</v>
          </cell>
          <cell r="B131" t="str">
            <v>Provost</v>
          </cell>
          <cell r="C131" t="str">
            <v>College of Humanities/Sciences</v>
          </cell>
          <cell r="D131" t="str">
            <v>Bio Science - UM Weed Control</v>
          </cell>
          <cell r="E131" t="str">
            <v>Y</v>
          </cell>
          <cell r="F131" t="str">
            <v>Marilyn Marler</v>
          </cell>
        </row>
        <row r="132">
          <cell r="A132">
            <v>132</v>
          </cell>
          <cell r="B132" t="str">
            <v>Provost</v>
          </cell>
          <cell r="C132" t="str">
            <v>College of Humanities/Sciences</v>
          </cell>
          <cell r="D132" t="str">
            <v>Center for Riverine Science and Stream Renaturalization</v>
          </cell>
          <cell r="E132" t="str">
            <v>Y</v>
          </cell>
          <cell r="F132" t="str">
            <v>Jim Staub</v>
          </cell>
        </row>
        <row r="133">
          <cell r="A133">
            <v>133</v>
          </cell>
          <cell r="B133" t="str">
            <v>Provost</v>
          </cell>
          <cell r="C133" t="str">
            <v>College of Humanities/Sciences</v>
          </cell>
          <cell r="D133" t="str">
            <v>Clinical Psychology Center (1983)</v>
          </cell>
          <cell r="E133" t="str">
            <v>Y</v>
          </cell>
          <cell r="F133" t="str">
            <v>David Schuldberg, Raurie Birch</v>
          </cell>
        </row>
        <row r="134">
          <cell r="A134">
            <v>134</v>
          </cell>
          <cell r="B134" t="str">
            <v>Provost</v>
          </cell>
          <cell r="C134" t="str">
            <v>College of Humanities/Sciences</v>
          </cell>
          <cell r="D134" t="str">
            <v>Division of Biological Sciences</v>
          </cell>
          <cell r="E134" t="str">
            <v>Y</v>
          </cell>
          <cell r="F134" t="str">
            <v>Charles Janson</v>
          </cell>
        </row>
        <row r="135">
          <cell r="A135">
            <v>135</v>
          </cell>
          <cell r="B135" t="str">
            <v>Provost</v>
          </cell>
          <cell r="C135" t="str">
            <v>College of Humanities/Sciences</v>
          </cell>
          <cell r="D135" t="str">
            <v>Geosciences - Paleontology Center (2005)</v>
          </cell>
          <cell r="E135" t="str">
            <v>Y</v>
          </cell>
          <cell r="F135" t="str">
            <v>Jim Staub</v>
          </cell>
        </row>
        <row r="136">
          <cell r="A136">
            <v>136</v>
          </cell>
          <cell r="B136" t="str">
            <v>Provost</v>
          </cell>
          <cell r="C136" t="str">
            <v>College of Humanities/Sciences</v>
          </cell>
          <cell r="D136" t="str">
            <v>GrizTech</v>
          </cell>
          <cell r="E136" t="str">
            <v>Y</v>
          </cell>
          <cell r="F136" t="str">
            <v>Jared Sheffield</v>
          </cell>
        </row>
        <row r="137">
          <cell r="A137">
            <v>137</v>
          </cell>
          <cell r="B137" t="str">
            <v>Provost</v>
          </cell>
          <cell r="C137" t="str">
            <v>College of Humanities/Sciences</v>
          </cell>
          <cell r="D137" t="str">
            <v>Humanities &amp; Sciences/Dean</v>
          </cell>
          <cell r="E137" t="str">
            <v>Y</v>
          </cell>
          <cell r="F137" t="str">
            <v xml:space="preserve">Chris Comer </v>
          </cell>
        </row>
        <row r="138">
          <cell r="A138">
            <v>138</v>
          </cell>
          <cell r="B138" t="str">
            <v>Provost</v>
          </cell>
          <cell r="C138" t="str">
            <v>College of Humanities/Sciences</v>
          </cell>
          <cell r="D138" t="str">
            <v>Humanities Institute (2016)</v>
          </cell>
          <cell r="E138" t="str">
            <v>Y</v>
          </cell>
          <cell r="F138" t="str">
            <v>Nat Levtow</v>
          </cell>
        </row>
        <row r="139">
          <cell r="A139">
            <v>139</v>
          </cell>
          <cell r="B139" t="str">
            <v>Provost</v>
          </cell>
          <cell r="C139" t="str">
            <v>College of Humanities/Sciences</v>
          </cell>
          <cell r="D139" t="str">
            <v>Institute of Health and Humanities</v>
          </cell>
          <cell r="E139" t="str">
            <v>Y</v>
          </cell>
          <cell r="F139" t="str">
            <v>Chris Comer and Jan Van Riper</v>
          </cell>
        </row>
        <row r="140">
          <cell r="A140">
            <v>140</v>
          </cell>
          <cell r="B140" t="str">
            <v>Provost</v>
          </cell>
          <cell r="C140" t="str">
            <v>College of Humanities/Sciences</v>
          </cell>
          <cell r="D140" t="str">
            <v>Math Learning Center</v>
          </cell>
          <cell r="E140" t="str">
            <v>Y</v>
          </cell>
          <cell r="F140" t="str">
            <v>Emily Stone and Matt Roscoe</v>
          </cell>
        </row>
        <row r="141">
          <cell r="A141">
            <v>141</v>
          </cell>
          <cell r="B141" t="str">
            <v>Provost</v>
          </cell>
          <cell r="C141" t="str">
            <v>College of Humanities/Sciences</v>
          </cell>
          <cell r="D141" t="str">
            <v>PEAS Farm</v>
          </cell>
          <cell r="E141" t="str">
            <v>Y</v>
          </cell>
          <cell r="F141" t="str">
            <v>Neva Hassanein</v>
          </cell>
        </row>
        <row r="142">
          <cell r="A142">
            <v>142</v>
          </cell>
          <cell r="B142" t="str">
            <v>Provost</v>
          </cell>
          <cell r="C142" t="str">
            <v>College of Humanities/Sciences</v>
          </cell>
          <cell r="D142" t="str">
            <v>UM FLAT</v>
          </cell>
          <cell r="E142" t="str">
            <v>Y</v>
          </cell>
          <cell r="F142" t="str">
            <v>Len Broberg</v>
          </cell>
        </row>
        <row r="143">
          <cell r="A143">
            <v>143</v>
          </cell>
          <cell r="B143" t="str">
            <v>Provost</v>
          </cell>
          <cell r="C143" t="str">
            <v>College of Humanities/Sciences</v>
          </cell>
          <cell r="D143" t="str">
            <v>Wright Zoological Museum</v>
          </cell>
          <cell r="E143" t="str">
            <v>Y</v>
          </cell>
          <cell r="F143" t="str">
            <v>Charles Janson</v>
          </cell>
        </row>
        <row r="144">
          <cell r="A144">
            <v>144</v>
          </cell>
          <cell r="B144" t="str">
            <v>Provost</v>
          </cell>
          <cell r="C144" t="str">
            <v>College of Visual &amp; Performing Arts</v>
          </cell>
          <cell r="D144" t="str">
            <v>Dean-Visual/Performing Arts</v>
          </cell>
          <cell r="E144" t="str">
            <v>Y</v>
          </cell>
          <cell r="F144" t="str">
            <v>Stephen Kalm</v>
          </cell>
        </row>
        <row r="145">
          <cell r="A145">
            <v>145</v>
          </cell>
          <cell r="B145" t="str">
            <v>Provost</v>
          </cell>
          <cell r="C145" t="str">
            <v>College of Visual &amp; Performing Arts</v>
          </cell>
          <cell r="D145" t="str">
            <v>Dennison Theatre</v>
          </cell>
          <cell r="E145" t="str">
            <v>Y</v>
          </cell>
          <cell r="F145" t="str">
            <v>Hannah Singleton</v>
          </cell>
        </row>
        <row r="146">
          <cell r="A146">
            <v>146</v>
          </cell>
          <cell r="B146" t="str">
            <v>Provost</v>
          </cell>
          <cell r="C146" t="str">
            <v>College of Visual &amp; Performing Arts</v>
          </cell>
          <cell r="D146" t="str">
            <v>Marching Band</v>
          </cell>
          <cell r="E146" t="str">
            <v>Y</v>
          </cell>
          <cell r="F146" t="str">
            <v>Hannah Singleton</v>
          </cell>
        </row>
        <row r="147">
          <cell r="A147">
            <v>147</v>
          </cell>
          <cell r="B147" t="str">
            <v>Provost</v>
          </cell>
          <cell r="C147" t="str">
            <v>College of Visual &amp; Performing Arts</v>
          </cell>
          <cell r="D147" t="str">
            <v>Montana Repertory Theatre</v>
          </cell>
          <cell r="E147" t="str">
            <v>Y</v>
          </cell>
          <cell r="F147" t="str">
            <v>Greg Johnson</v>
          </cell>
        </row>
        <row r="148">
          <cell r="A148">
            <v>148</v>
          </cell>
          <cell r="B148" t="str">
            <v>Provost</v>
          </cell>
          <cell r="C148" t="str">
            <v>Honors College</v>
          </cell>
          <cell r="D148" t="str">
            <v>Davidson Honors College/Dean</v>
          </cell>
          <cell r="E148" t="str">
            <v>Y</v>
          </cell>
          <cell r="F148" t="str">
            <v>Brock Tessman</v>
          </cell>
        </row>
        <row r="149">
          <cell r="A149">
            <v>149</v>
          </cell>
          <cell r="B149" t="str">
            <v>Provost</v>
          </cell>
          <cell r="C149" t="str">
            <v>School Extended &amp; Lifelong Learning</v>
          </cell>
          <cell r="D149" t="str">
            <v>Legacy Seasonal Programs</v>
          </cell>
          <cell r="E149" t="str">
            <v>N</v>
          </cell>
          <cell r="F149" t="str">
            <v>Robert Squires and Jeff Wimett</v>
          </cell>
        </row>
        <row r="150">
          <cell r="A150">
            <v>150</v>
          </cell>
          <cell r="B150" t="str">
            <v>Provost</v>
          </cell>
          <cell r="C150" t="str">
            <v>School Extended &amp; Lifelong Learning</v>
          </cell>
          <cell r="D150" t="str">
            <v>Conference Planning Services</v>
          </cell>
          <cell r="E150" t="str">
            <v>N</v>
          </cell>
          <cell r="F150" t="str">
            <v>Michelle Quinn</v>
          </cell>
        </row>
        <row r="151">
          <cell r="A151">
            <v>151</v>
          </cell>
          <cell r="B151" t="str">
            <v>Provost</v>
          </cell>
          <cell r="C151" t="str">
            <v>School Extended &amp; Lifelong Learning</v>
          </cell>
          <cell r="D151" t="str">
            <v>Extended Studies/Extended Credit</v>
          </cell>
          <cell r="E151" t="str">
            <v>N</v>
          </cell>
          <cell r="F151" t="str">
            <v>Holly Kulish</v>
          </cell>
        </row>
        <row r="152">
          <cell r="A152">
            <v>152</v>
          </cell>
          <cell r="B152" t="str">
            <v>Provost</v>
          </cell>
          <cell r="C152" t="str">
            <v>School Extended &amp; Lifelong Learning</v>
          </cell>
          <cell r="D152" t="str">
            <v>Extended/Lifelong Learning Facility</v>
          </cell>
          <cell r="E152" t="str">
            <v>N</v>
          </cell>
          <cell r="F152" t="str">
            <v>Joe Gough</v>
          </cell>
        </row>
        <row r="153">
          <cell r="A153">
            <v>153</v>
          </cell>
          <cell r="B153" t="str">
            <v>Provost</v>
          </cell>
          <cell r="C153" t="str">
            <v>School Extended &amp; Lifelong Learning</v>
          </cell>
          <cell r="D153" t="str">
            <v>Osher Lifelong Learning Institute</v>
          </cell>
          <cell r="E153" t="str">
            <v>N</v>
          </cell>
          <cell r="F153" t="str">
            <v>Karen Hendrickson and Roger Maclean</v>
          </cell>
        </row>
        <row r="154">
          <cell r="A154">
            <v>154</v>
          </cell>
          <cell r="B154" t="str">
            <v>Provost</v>
          </cell>
          <cell r="C154" t="str">
            <v>School Extended &amp; Lifelong Learning</v>
          </cell>
          <cell r="D154" t="str">
            <v>School of Extend/Lifelong Learning/Dean</v>
          </cell>
          <cell r="E154" t="str">
            <v>N</v>
          </cell>
          <cell r="F154" t="str">
            <v>Roger Maclean</v>
          </cell>
        </row>
        <row r="155">
          <cell r="A155">
            <v>155</v>
          </cell>
          <cell r="B155" t="str">
            <v>Provost</v>
          </cell>
          <cell r="C155" t="str">
            <v>School Extended &amp; Lifelong Learning</v>
          </cell>
          <cell r="D155" t="str">
            <v>SELL Noncredit Programs</v>
          </cell>
          <cell r="E155" t="str">
            <v>N</v>
          </cell>
          <cell r="F155" t="str">
            <v>Roger Maclean</v>
          </cell>
        </row>
        <row r="156">
          <cell r="A156">
            <v>156</v>
          </cell>
          <cell r="B156" t="str">
            <v>Provost</v>
          </cell>
          <cell r="C156" t="str">
            <v>School Extended &amp; Lifelong Learning</v>
          </cell>
          <cell r="D156" t="str">
            <v>UM On-Line</v>
          </cell>
          <cell r="E156" t="str">
            <v>N</v>
          </cell>
          <cell r="F156" t="str">
            <v>Robert Squires</v>
          </cell>
        </row>
        <row r="157">
          <cell r="A157">
            <v>157</v>
          </cell>
          <cell r="B157" t="str">
            <v>Provost</v>
          </cell>
          <cell r="C157" t="str">
            <v>Mansfield Library</v>
          </cell>
          <cell r="D157" t="str">
            <v>Mansfield Library Administration</v>
          </cell>
          <cell r="E157" t="str">
            <v>Y</v>
          </cell>
          <cell r="F157" t="str">
            <v>Donna McCrea and Kate Zoellner</v>
          </cell>
        </row>
        <row r="158">
          <cell r="A158">
            <v>158</v>
          </cell>
          <cell r="B158" t="str">
            <v>Provost</v>
          </cell>
          <cell r="C158" t="str">
            <v>Mansfield Library</v>
          </cell>
          <cell r="D158" t="str">
            <v>Access and Collection Services</v>
          </cell>
          <cell r="E158" t="str">
            <v>Y</v>
          </cell>
          <cell r="F158" t="str">
            <v>Donna McCrea and Kate Zoellner</v>
          </cell>
        </row>
        <row r="159">
          <cell r="A159">
            <v>159</v>
          </cell>
          <cell r="B159" t="str">
            <v>Provost</v>
          </cell>
          <cell r="C159" t="str">
            <v>Mansfield Library</v>
          </cell>
          <cell r="D159" t="str">
            <v>Information and Research Services</v>
          </cell>
          <cell r="E159" t="str">
            <v>Y</v>
          </cell>
          <cell r="F159" t="str">
            <v>Donna McCrea and Kate Zoellner</v>
          </cell>
        </row>
        <row r="160">
          <cell r="A160">
            <v>160</v>
          </cell>
          <cell r="B160" t="str">
            <v>Provost</v>
          </cell>
          <cell r="C160" t="str">
            <v>Mansfield Library</v>
          </cell>
          <cell r="D160" t="str">
            <v>Bibliographic Management Services</v>
          </cell>
          <cell r="E160" t="str">
            <v>Y</v>
          </cell>
          <cell r="F160" t="str">
            <v>Donna McCrea and Kate Zoellner</v>
          </cell>
        </row>
        <row r="161">
          <cell r="A161">
            <v>161</v>
          </cell>
          <cell r="B161" t="str">
            <v>Provost</v>
          </cell>
          <cell r="C161" t="str">
            <v>Mansfield Library</v>
          </cell>
          <cell r="D161" t="str">
            <v>Technology and Systems Services</v>
          </cell>
          <cell r="E161" t="str">
            <v>Y</v>
          </cell>
          <cell r="F161" t="str">
            <v>Donna McCrea and Kate Zoellner</v>
          </cell>
        </row>
        <row r="162">
          <cell r="A162">
            <v>162</v>
          </cell>
          <cell r="B162" t="str">
            <v>Provost</v>
          </cell>
          <cell r="C162" t="str">
            <v>Mansfield Library</v>
          </cell>
          <cell r="D162" t="str">
            <v>Paw Print</v>
          </cell>
          <cell r="E162" t="str">
            <v>Y</v>
          </cell>
          <cell r="F162" t="str">
            <v>Donna McCrea and Kate Zoellner</v>
          </cell>
        </row>
        <row r="163">
          <cell r="A163">
            <v>163</v>
          </cell>
          <cell r="B163" t="str">
            <v>Provost</v>
          </cell>
          <cell r="C163" t="str">
            <v>School of Business</v>
          </cell>
          <cell r="D163" t="str">
            <v>School of Business/Dean</v>
          </cell>
          <cell r="E163" t="str">
            <v>Y</v>
          </cell>
          <cell r="F163" t="str">
            <v>Chris Shook</v>
          </cell>
        </row>
        <row r="164">
          <cell r="A164">
            <v>164</v>
          </cell>
          <cell r="B164" t="str">
            <v>Provost</v>
          </cell>
          <cell r="C164" t="str">
            <v>School of Journalism</v>
          </cell>
          <cell r="D164" t="str">
            <v>School of Journalism/Dean</v>
          </cell>
          <cell r="E164" t="str">
            <v>Y</v>
          </cell>
          <cell r="F164" t="str">
            <v>Larry Abramsom</v>
          </cell>
        </row>
        <row r="165">
          <cell r="A165">
            <v>165</v>
          </cell>
          <cell r="B165" t="str">
            <v>Provost</v>
          </cell>
          <cell r="C165" t="str">
            <v>School of Law &amp; Law Library</v>
          </cell>
          <cell r="D165" t="str">
            <v>Baucus Institute (2015)</v>
          </cell>
          <cell r="E165" t="str">
            <v>Y</v>
          </cell>
          <cell r="F165" t="str">
            <v>Sam Panarella</v>
          </cell>
        </row>
        <row r="166">
          <cell r="A166">
            <v>166</v>
          </cell>
          <cell r="B166" t="str">
            <v>Provost</v>
          </cell>
          <cell r="C166" t="str">
            <v>School of Law &amp; Law Library</v>
          </cell>
          <cell r="D166" t="str">
            <v>Law Library</v>
          </cell>
          <cell r="E166" t="str">
            <v>Y</v>
          </cell>
          <cell r="F166" t="str">
            <v>Stacey Gordon</v>
          </cell>
        </row>
        <row r="167">
          <cell r="A167">
            <v>167</v>
          </cell>
          <cell r="B167" t="str">
            <v>Provost</v>
          </cell>
          <cell r="C167" t="str">
            <v>School of Law &amp; Law Library</v>
          </cell>
          <cell r="D167" t="str">
            <v>School of Law/Dean</v>
          </cell>
          <cell r="E167" t="str">
            <v>Y</v>
          </cell>
          <cell r="F167" t="str">
            <v>Paul Kirgis</v>
          </cell>
        </row>
        <row r="168">
          <cell r="A168">
            <v>168</v>
          </cell>
          <cell r="B168" t="str">
            <v>Provost</v>
          </cell>
          <cell r="C168" t="str">
            <v>Missoula College</v>
          </cell>
          <cell r="D168" t="str">
            <v>Missoula College/Dean</v>
          </cell>
          <cell r="E168" t="str">
            <v>Y</v>
          </cell>
          <cell r="F168" t="str">
            <v>Shannon O'Brien</v>
          </cell>
        </row>
        <row r="169">
          <cell r="A169">
            <v>169</v>
          </cell>
          <cell r="B169" t="str">
            <v>Provost</v>
          </cell>
          <cell r="C169" t="str">
            <v>Missoula College</v>
          </cell>
          <cell r="D169" t="str">
            <v>Academic Advising Center</v>
          </cell>
          <cell r="E169" t="str">
            <v>Y</v>
          </cell>
          <cell r="F169" t="str">
            <v>Clint Reading</v>
          </cell>
        </row>
        <row r="170">
          <cell r="A170">
            <v>170</v>
          </cell>
          <cell r="B170" t="str">
            <v>Provost</v>
          </cell>
          <cell r="C170" t="str">
            <v>Missoula College</v>
          </cell>
          <cell r="D170" t="str">
            <v>Café</v>
          </cell>
          <cell r="E170" t="str">
            <v>Y</v>
          </cell>
          <cell r="F170" t="str">
            <v>Tom Campbell</v>
          </cell>
        </row>
        <row r="171">
          <cell r="A171">
            <v>171</v>
          </cell>
          <cell r="B171" t="str">
            <v>Provost</v>
          </cell>
          <cell r="C171" t="str">
            <v>Missoula College</v>
          </cell>
          <cell r="D171" t="str">
            <v>Learning Center</v>
          </cell>
          <cell r="E171" t="str">
            <v>Y</v>
          </cell>
          <cell r="F171" t="str">
            <v>Betsy Cincoski</v>
          </cell>
        </row>
        <row r="172">
          <cell r="A172">
            <v>172</v>
          </cell>
          <cell r="B172" t="str">
            <v>Provost</v>
          </cell>
          <cell r="C172" t="str">
            <v>Missoula College</v>
          </cell>
          <cell r="D172" t="str">
            <v>Outreach Department</v>
          </cell>
          <cell r="E172" t="str">
            <v>Y</v>
          </cell>
          <cell r="F172" t="str">
            <v>Shannon O'Brien</v>
          </cell>
        </row>
        <row r="173">
          <cell r="A173">
            <v>173</v>
          </cell>
          <cell r="B173" t="str">
            <v>Provost</v>
          </cell>
          <cell r="C173" t="str">
            <v>Bitterroot College</v>
          </cell>
          <cell r="D173" t="str">
            <v>Bitterroot College</v>
          </cell>
          <cell r="E173" t="str">
            <v>Y</v>
          </cell>
          <cell r="F173" t="str">
            <v>Victoria Clark</v>
          </cell>
        </row>
        <row r="174">
          <cell r="A174">
            <v>174</v>
          </cell>
          <cell r="B174" t="str">
            <v>Provost</v>
          </cell>
          <cell r="C174" t="str">
            <v>Academic Enrichment</v>
          </cell>
          <cell r="D174" t="str">
            <v>Academic Enrichment</v>
          </cell>
          <cell r="E174" t="str">
            <v>Y</v>
          </cell>
          <cell r="F174" t="str">
            <v>Cheryl Minnick</v>
          </cell>
        </row>
        <row r="175">
          <cell r="A175">
            <v>175</v>
          </cell>
          <cell r="B175" t="str">
            <v>Provost</v>
          </cell>
          <cell r="C175" t="str">
            <v>Civic Engagement</v>
          </cell>
          <cell r="D175" t="str">
            <v>Civic Engagement</v>
          </cell>
          <cell r="E175" t="str">
            <v>Y</v>
          </cell>
          <cell r="F175" t="str">
            <v>Andrea Vernon</v>
          </cell>
        </row>
        <row r="176">
          <cell r="A176">
            <v>176</v>
          </cell>
          <cell r="B176" t="str">
            <v>Provost</v>
          </cell>
          <cell r="C176" t="str">
            <v>Internship Services</v>
          </cell>
          <cell r="D176" t="str">
            <v>Internship Services</v>
          </cell>
          <cell r="E176" t="str">
            <v>Y</v>
          </cell>
          <cell r="F176" t="str">
            <v>Cheryl Minnick</v>
          </cell>
        </row>
        <row r="177">
          <cell r="A177">
            <v>177</v>
          </cell>
          <cell r="B177" t="str">
            <v>Provost</v>
          </cell>
          <cell r="C177" t="str">
            <v>Campus Writing Center</v>
          </cell>
          <cell r="D177" t="str">
            <v>Campus Writing Center</v>
          </cell>
          <cell r="E177" t="str">
            <v>Y</v>
          </cell>
          <cell r="F177" t="str">
            <v>Kelly Webster</v>
          </cell>
        </row>
        <row r="178">
          <cell r="A178">
            <v>178</v>
          </cell>
          <cell r="B178" t="str">
            <v>Provost</v>
          </cell>
          <cell r="C178" t="str">
            <v>Financial Education Program</v>
          </cell>
          <cell r="D178" t="str">
            <v>Financial Education Program</v>
          </cell>
          <cell r="E178" t="str">
            <v>N</v>
          </cell>
          <cell r="F178" t="str">
            <v>Holly Wright</v>
          </cell>
        </row>
        <row r="179">
          <cell r="A179">
            <v>179</v>
          </cell>
          <cell r="B179" t="str">
            <v>Provost</v>
          </cell>
          <cell r="C179" t="str">
            <v>KPCN: The Peer Connection Network</v>
          </cell>
          <cell r="D179" t="str">
            <v>KPCN: The Peer Connection Network</v>
          </cell>
          <cell r="E179" t="str">
            <v>N</v>
          </cell>
          <cell r="F179" t="str">
            <v>Shannon Janssen</v>
          </cell>
        </row>
        <row r="180">
          <cell r="A180">
            <v>180</v>
          </cell>
          <cell r="B180" t="str">
            <v>Provost</v>
          </cell>
          <cell r="C180" t="str">
            <v>Student Success</v>
          </cell>
          <cell r="D180" t="str">
            <v>Student Success</v>
          </cell>
          <cell r="E180" t="str">
            <v>Y</v>
          </cell>
          <cell r="F180" t="str">
            <v>Brian French</v>
          </cell>
        </row>
        <row r="181">
          <cell r="A181">
            <v>181</v>
          </cell>
          <cell r="B181" t="str">
            <v>Provost</v>
          </cell>
          <cell r="C181" t="str">
            <v>TRIO Student Support Services</v>
          </cell>
          <cell r="D181" t="str">
            <v>TRIO Student Support Services</v>
          </cell>
          <cell r="E181" t="str">
            <v>N</v>
          </cell>
          <cell r="F181" t="str">
            <v>Darlene Samson</v>
          </cell>
        </row>
        <row r="182">
          <cell r="A182">
            <v>182</v>
          </cell>
          <cell r="B182" t="str">
            <v>Provost</v>
          </cell>
          <cell r="C182" t="str">
            <v>Undergraduate Advising Center</v>
          </cell>
          <cell r="D182" t="str">
            <v>Undergraduate Advising Center</v>
          </cell>
          <cell r="E182" t="str">
            <v>Y</v>
          </cell>
          <cell r="F182" t="str">
            <v>Nathan Domitrovich</v>
          </cell>
        </row>
        <row r="183">
          <cell r="A183">
            <v>183</v>
          </cell>
          <cell r="B183" t="str">
            <v>Provost</v>
          </cell>
          <cell r="C183" t="str">
            <v>Upward Bound</v>
          </cell>
          <cell r="D183" t="str">
            <v>Upward Bound</v>
          </cell>
          <cell r="E183" t="str">
            <v>N</v>
          </cell>
          <cell r="F183" t="str">
            <v>Twila Old Coyote</v>
          </cell>
        </row>
        <row r="184">
          <cell r="A184">
            <v>184</v>
          </cell>
          <cell r="B184" t="str">
            <v>Provost</v>
          </cell>
          <cell r="C184" t="str">
            <v>Education Abroad</v>
          </cell>
          <cell r="D184" t="str">
            <v>Education Abroad</v>
          </cell>
          <cell r="E184" t="str">
            <v>Y</v>
          </cell>
          <cell r="F184" t="str">
            <v>Marja Unkuri-Chaudhry</v>
          </cell>
        </row>
        <row r="185">
          <cell r="A185">
            <v>185</v>
          </cell>
          <cell r="B185" t="str">
            <v>Provost</v>
          </cell>
          <cell r="C185" t="str">
            <v>English Language Institute</v>
          </cell>
          <cell r="D185" t="str">
            <v>English Language Institute</v>
          </cell>
          <cell r="E185" t="str">
            <v>Y</v>
          </cell>
          <cell r="F185" t="str">
            <v>Jeanie Castillo</v>
          </cell>
        </row>
        <row r="186">
          <cell r="A186">
            <v>186</v>
          </cell>
          <cell r="B186" t="str">
            <v>Provost</v>
          </cell>
          <cell r="C186" t="str">
            <v>Global Engagement Office</v>
          </cell>
          <cell r="D186" t="str">
            <v>Global Engagement Office Administration</v>
          </cell>
          <cell r="E186" t="str">
            <v>Y</v>
          </cell>
          <cell r="F186" t="str">
            <v>Effie Koehn and BeckyMaier</v>
          </cell>
        </row>
        <row r="187">
          <cell r="A187">
            <v>187</v>
          </cell>
          <cell r="B187" t="str">
            <v>Provost</v>
          </cell>
          <cell r="C187" t="str">
            <v>International Students and Scholars</v>
          </cell>
          <cell r="D187" t="str">
            <v>International Students and Scholars</v>
          </cell>
          <cell r="E187" t="str">
            <v>Y</v>
          </cell>
          <cell r="F187" t="str">
            <v>Mary Nellis and Effie Koehn</v>
          </cell>
        </row>
        <row r="188">
          <cell r="A188">
            <v>188</v>
          </cell>
          <cell r="B188" t="str">
            <v>Provost</v>
          </cell>
          <cell r="C188" t="str">
            <v>Confucius Institute</v>
          </cell>
          <cell r="D188" t="str">
            <v>Confucius Institute</v>
          </cell>
          <cell r="E188" t="str">
            <v>N</v>
          </cell>
          <cell r="F188" t="str">
            <v>Suhan Chen</v>
          </cell>
        </row>
        <row r="189">
          <cell r="A189">
            <v>189</v>
          </cell>
          <cell r="B189" t="str">
            <v>Provost</v>
          </cell>
          <cell r="C189" t="str">
            <v>Mansfield Center Administration</v>
          </cell>
          <cell r="D189" t="str">
            <v>Mansfield Center Administration</v>
          </cell>
          <cell r="E189" t="str">
            <v>N</v>
          </cell>
          <cell r="F189" t="str">
            <v>Abraham Kim</v>
          </cell>
        </row>
        <row r="190">
          <cell r="A190">
            <v>190</v>
          </cell>
          <cell r="B190" t="str">
            <v>Provost</v>
          </cell>
          <cell r="C190" t="str">
            <v>Mansfield Center DCLCP</v>
          </cell>
          <cell r="D190" t="str">
            <v>Mansfield Center DCLCP</v>
          </cell>
          <cell r="E190" t="str">
            <v>N</v>
          </cell>
          <cell r="F190" t="str">
            <v>Don Loranger</v>
          </cell>
        </row>
        <row r="191">
          <cell r="A191">
            <v>191</v>
          </cell>
          <cell r="B191" t="str">
            <v>Provost</v>
          </cell>
          <cell r="C191" t="str">
            <v>Montana NEW Leadership</v>
          </cell>
          <cell r="D191" t="str">
            <v>Montana NEW Leadership</v>
          </cell>
          <cell r="E191" t="str">
            <v>N</v>
          </cell>
          <cell r="F191" t="str">
            <v>Deena Mansour</v>
          </cell>
        </row>
        <row r="192">
          <cell r="A192">
            <v>192</v>
          </cell>
          <cell r="B192" t="str">
            <v>Provost</v>
          </cell>
          <cell r="C192" t="str">
            <v>Central and Southwest Asian Studies Center</v>
          </cell>
          <cell r="D192" t="str">
            <v>Central and Southwest Asian Studies Center</v>
          </cell>
          <cell r="E192" t="str">
            <v>N</v>
          </cell>
          <cell r="F192" t="str">
            <v>Mehrdad Kia</v>
          </cell>
        </row>
        <row r="193">
          <cell r="A193">
            <v>193</v>
          </cell>
          <cell r="B193" t="str">
            <v>Provost</v>
          </cell>
          <cell r="C193" t="str">
            <v>Faculty Development Office</v>
          </cell>
          <cell r="D193" t="str">
            <v>Faculty Development Office</v>
          </cell>
          <cell r="E193" t="str">
            <v>Y</v>
          </cell>
          <cell r="F193" t="str">
            <v>Amy Kinch</v>
          </cell>
        </row>
        <row r="194">
          <cell r="A194">
            <v>194</v>
          </cell>
          <cell r="B194" t="str">
            <v>Provost</v>
          </cell>
          <cell r="C194" t="str">
            <v>Faculty Senate</v>
          </cell>
          <cell r="D194" t="str">
            <v>Faculty Senate</v>
          </cell>
          <cell r="E194" t="str">
            <v>Y</v>
          </cell>
          <cell r="F194" t="str">
            <v>Mary Ann Bowman</v>
          </cell>
        </row>
        <row r="195">
          <cell r="A195">
            <v>195</v>
          </cell>
          <cell r="B195" t="str">
            <v>Provost</v>
          </cell>
          <cell r="C195" t="str">
            <v>Global Leadership Initiative</v>
          </cell>
          <cell r="D195" t="str">
            <v>Global Leadership Initiative</v>
          </cell>
          <cell r="E195" t="str">
            <v>N</v>
          </cell>
          <cell r="F195" t="str">
            <v>Jeanne Loftus</v>
          </cell>
        </row>
        <row r="196">
          <cell r="A196">
            <v>196</v>
          </cell>
          <cell r="B196" t="str">
            <v>Provost</v>
          </cell>
          <cell r="C196" t="str">
            <v>Pre-med Advising</v>
          </cell>
          <cell r="D196" t="str">
            <v>Pre-Med Advising</v>
          </cell>
          <cell r="E196" t="str">
            <v>N</v>
          </cell>
          <cell r="F196" t="str">
            <v>Mark Pershouse</v>
          </cell>
        </row>
        <row r="197">
          <cell r="A197">
            <v>197</v>
          </cell>
          <cell r="B197" t="str">
            <v>Provost</v>
          </cell>
          <cell r="C197" t="str">
            <v>Montana Museum of Art &amp; Culture</v>
          </cell>
          <cell r="D197" t="str">
            <v>Montana Museum of Art &amp; Culture</v>
          </cell>
          <cell r="E197" t="str">
            <v>Y</v>
          </cell>
          <cell r="F197" t="str">
            <v>Barbara Koostra</v>
          </cell>
        </row>
        <row r="198">
          <cell r="A198">
            <v>198</v>
          </cell>
          <cell r="B198" t="str">
            <v>Provost</v>
          </cell>
          <cell r="C198" t="str">
            <v>Provost Office</v>
          </cell>
          <cell r="D198" t="str">
            <v>Provost Office</v>
          </cell>
          <cell r="E198" t="str">
            <v>Y</v>
          </cell>
          <cell r="F198" t="str">
            <v>Nathan, Claudine, Hillary</v>
          </cell>
        </row>
        <row r="199">
          <cell r="A199">
            <v>199</v>
          </cell>
          <cell r="B199" t="str">
            <v>Provost</v>
          </cell>
          <cell r="C199" t="str">
            <v>Registrars Office</v>
          </cell>
          <cell r="D199" t="str">
            <v>Registrars Office</v>
          </cell>
          <cell r="E199" t="str">
            <v>Y</v>
          </cell>
          <cell r="F199" t="str">
            <v>Joe Hickman</v>
          </cell>
        </row>
        <row r="200">
          <cell r="A200">
            <v>200</v>
          </cell>
          <cell r="B200" t="str">
            <v>Provost</v>
          </cell>
          <cell r="C200" t="str">
            <v>Rural Institute On Disabilities</v>
          </cell>
          <cell r="D200" t="str">
            <v>Rural Institute On Disabilities</v>
          </cell>
          <cell r="E200" t="str">
            <v>Y</v>
          </cell>
          <cell r="F200" t="str">
            <v>Catherine Ipsen</v>
          </cell>
        </row>
        <row r="201">
          <cell r="A201">
            <v>201</v>
          </cell>
          <cell r="B201" t="str">
            <v>Provost</v>
          </cell>
          <cell r="C201" t="str">
            <v>UM Health &amp; Medicine (Provost or BMed)</v>
          </cell>
          <cell r="D201" t="str">
            <v>UM Health &amp; Medicine</v>
          </cell>
          <cell r="E201" t="str">
            <v>N</v>
          </cell>
          <cell r="F201" t="str">
            <v>Reed Humphrey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796875" defaultRowHeight="14.25" x14ac:dyDescent="0.45"/>
  <cols>
    <col min="1" max="1" width="43.6640625" customWidth="1"/>
    <col min="2" max="8" width="13.1328125" customWidth="1"/>
  </cols>
  <sheetData>
    <row r="1" spans="1:8" ht="19.899999999999999" thickBot="1" x14ac:dyDescent="0.5">
      <c r="A1" s="9" t="s">
        <v>26</v>
      </c>
      <c r="B1" s="9"/>
      <c r="C1" s="9"/>
      <c r="D1" s="9"/>
      <c r="E1" s="9"/>
      <c r="F1" s="9"/>
      <c r="G1" s="9"/>
    </row>
    <row r="2" spans="1:8" ht="16.149999999999999" thickTop="1" x14ac:dyDescent="0.45">
      <c r="A2" s="3" t="s">
        <v>0</v>
      </c>
      <c r="B2" s="7" t="str">
        <f>VLOOKUP($G$2,[1]uadata!$A$2:$F$201,4,FALSE)</f>
        <v>Technology and Systems Services</v>
      </c>
      <c r="C2" s="6"/>
      <c r="D2" s="6"/>
      <c r="E2" s="6"/>
      <c r="F2" s="3" t="s">
        <v>1</v>
      </c>
      <c r="G2" s="24">
        <v>161</v>
      </c>
    </row>
    <row r="3" spans="1:8" ht="15.75" x14ac:dyDescent="0.45">
      <c r="A3" s="3" t="s">
        <v>27</v>
      </c>
      <c r="B3" s="7" t="str">
        <f>VLOOKUP($G$2,[1]uadata!$A$2:$F$201,2,FALSE)</f>
        <v>Provost</v>
      </c>
      <c r="C3" s="7"/>
      <c r="D3" s="7"/>
      <c r="E3" s="3" t="s">
        <v>28</v>
      </c>
      <c r="F3" s="7" t="str">
        <f>VLOOKUP($G$2,[1]uadata!$A$2:$F$201,3,FALSE)</f>
        <v>Mansfield Library</v>
      </c>
      <c r="G3" s="8"/>
      <c r="H3" s="8"/>
    </row>
    <row r="4" spans="1:8" ht="15.75" x14ac:dyDescent="0.45">
      <c r="A4" s="3" t="s">
        <v>2</v>
      </c>
      <c r="B4" s="7" t="str">
        <f>VLOOKUP($G$2,[1]uadata!$A$2:$F$201,6,FALSE)</f>
        <v>Donna McCrea and Kate Zoellner</v>
      </c>
      <c r="C4" s="7"/>
      <c r="D4" s="7"/>
      <c r="E4" s="7"/>
      <c r="F4" s="4"/>
      <c r="G4" s="4"/>
      <c r="H4" s="5"/>
    </row>
    <row r="5" spans="1:8" x14ac:dyDescent="0.45">
      <c r="A5" s="1"/>
      <c r="B5" s="1"/>
      <c r="C5" s="1"/>
      <c r="D5" s="1"/>
      <c r="E5" s="1"/>
      <c r="F5" s="1"/>
      <c r="G5" s="1"/>
    </row>
    <row r="6" spans="1:8" x14ac:dyDescent="0.45">
      <c r="A6" s="1"/>
      <c r="B6" s="1"/>
      <c r="C6" s="1"/>
      <c r="D6" s="1"/>
      <c r="E6" s="1"/>
      <c r="F6" s="1"/>
      <c r="G6" s="1"/>
    </row>
    <row r="7" spans="1:8" ht="19.899999999999999" thickBot="1" x14ac:dyDescent="0.55000000000000004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8.399999999999999" thickTop="1" x14ac:dyDescent="0.55000000000000004">
      <c r="A8" s="16"/>
      <c r="B8" s="17" t="s">
        <v>9</v>
      </c>
      <c r="C8" s="31" t="e">
        <f>VLOOKUP(G2,[1]ContFac!$A$2:$H$51,4,FALSE)</f>
        <v>#N/A</v>
      </c>
      <c r="D8" s="31" t="e">
        <f>VLOOKUP(G2,[1]ContFac!$A$2:$H$51,5,FALSE)</f>
        <v>#N/A</v>
      </c>
      <c r="E8" s="31" t="e">
        <f>VLOOKUP(G2,[1]ContFac!$A$2:$H$51,6,FALSE)</f>
        <v>#N/A</v>
      </c>
      <c r="F8" s="31" t="e">
        <f>VLOOKUP(G2,[1]ContFac!$A$2:$H$51,7,FALSE)</f>
        <v>#N/A</v>
      </c>
      <c r="G8" s="31" t="e">
        <f>VLOOKUP(G2,[1]ContFac!$A$2:$H$51,8,FALSE)</f>
        <v>#N/A</v>
      </c>
      <c r="H8" s="12"/>
    </row>
    <row r="9" spans="1:8" ht="15.75" x14ac:dyDescent="0.5">
      <c r="A9" s="10"/>
      <c r="B9" s="18" t="s">
        <v>25</v>
      </c>
      <c r="C9" s="31" t="e">
        <f>VLOOKUP(G2,[1]ContAdmn!$A$2:$H$62,4,FALSE)</f>
        <v>#N/A</v>
      </c>
      <c r="D9" s="31" t="e">
        <f>VLOOKUP(G2,[1]ContAdmn!$A$2:$H$62,5,FALSE)</f>
        <v>#N/A</v>
      </c>
      <c r="E9" s="31" t="e">
        <f>VLOOKUP(G2,[1]ContAdmn!$A$2:$H$62,6,FALSE)</f>
        <v>#N/A</v>
      </c>
      <c r="F9" s="31" t="e">
        <f>VLOOKUP(G2,[1]ContAdmn!$A$2:$H$62,7,FALSE)</f>
        <v>#N/A</v>
      </c>
      <c r="G9" s="31" t="e">
        <f>VLOOKUP(G2,[1]ContAdmn!$A$2:$H$62,8,FALSE)</f>
        <v>#N/A</v>
      </c>
      <c r="H9" s="10"/>
    </row>
    <row r="10" spans="1:8" ht="15.75" x14ac:dyDescent="0.5">
      <c r="A10" s="10"/>
      <c r="B10" s="18" t="s">
        <v>10</v>
      </c>
      <c r="C10" s="31" t="e">
        <f>VLOOKUP(G2,[1]ContProf!$A$2:$H$98,4,FALSE)</f>
        <v>#N/A</v>
      </c>
      <c r="D10" s="31" t="e">
        <f>VLOOKUP(G2,[1]ContProf!$A$2:$H$98,5,FALSE)</f>
        <v>#N/A</v>
      </c>
      <c r="E10" s="31" t="e">
        <f>VLOOKUP(G2,[1]ContProf!$A$2:$H$98,6,FALSE)</f>
        <v>#N/A</v>
      </c>
      <c r="F10" s="31" t="e">
        <f>VLOOKUP(G2,[1]ContProf!$A$2:$H$98,7,FALSE)</f>
        <v>#N/A</v>
      </c>
      <c r="G10" s="31" t="e">
        <f>VLOOKUP(G2,[1]ContProf!$A$2:$H$98,8,FALSE)</f>
        <v>#N/A</v>
      </c>
      <c r="H10" s="10"/>
    </row>
    <row r="11" spans="1:8" ht="15.75" x14ac:dyDescent="0.5">
      <c r="A11" s="10"/>
      <c r="B11" s="18" t="s">
        <v>11</v>
      </c>
      <c r="C11" s="31" t="e">
        <f>VLOOKUP(G2,[1]Class!$A$2:$H$105,4,FALSE)</f>
        <v>#N/A</v>
      </c>
      <c r="D11" s="31" t="e">
        <f>VLOOKUP(G2,[1]Class!$A$2:$H$105,5,FALSE)</f>
        <v>#N/A</v>
      </c>
      <c r="E11" s="31" t="e">
        <f>VLOOKUP(G2,[1]Class!$A$2:$H$105,6,FALSE)</f>
        <v>#N/A</v>
      </c>
      <c r="F11" s="31" t="e">
        <f>VLOOKUP(G2,[1]Class!$A$2:$H$105,7,FALSE)</f>
        <v>#N/A</v>
      </c>
      <c r="G11" s="31" t="e">
        <f>VLOOKUP(G2,[1]Class!$A$2:$H$105,8,FALSE)</f>
        <v>#N/A</v>
      </c>
      <c r="H11" s="10"/>
    </row>
    <row r="12" spans="1:8" ht="15.75" x14ac:dyDescent="0.5">
      <c r="A12" s="10"/>
      <c r="B12" s="19" t="s">
        <v>12</v>
      </c>
      <c r="C12" s="32" t="e">
        <f>VLOOKUP(G2,[1]Other!$A$2:$H$111,4,FALSE)</f>
        <v>#N/A</v>
      </c>
      <c r="D12" s="32" t="e">
        <f>VLOOKUP(G2,[1]Other!$A$2:$H$111,5,FALSE)</f>
        <v>#N/A</v>
      </c>
      <c r="E12" s="32" t="e">
        <f>VLOOKUP(G2,[1]Other!$A$2:$H$111,6,FALSE)</f>
        <v>#N/A</v>
      </c>
      <c r="F12" s="32" t="e">
        <f>VLOOKUP(G2,[1]Other!$A$2:$H$111,7,FALSE)</f>
        <v>#N/A</v>
      </c>
      <c r="G12" s="32" t="e">
        <f>VLOOKUP(G2,[1]Other!$A$2:$H$111,8,FALSE)</f>
        <v>#N/A</v>
      </c>
      <c r="H12" s="10"/>
    </row>
    <row r="13" spans="1:8" ht="15.75" x14ac:dyDescent="0.5">
      <c r="A13" s="11"/>
      <c r="B13" s="15" t="s">
        <v>13</v>
      </c>
      <c r="C13" s="33">
        <f>SUMIF(C8:C12,"&lt;&gt;#N/A")</f>
        <v>0</v>
      </c>
      <c r="D13" s="33">
        <f t="shared" ref="D13:G13" si="0">SUMIF(D8:D12,"&lt;&gt;#N/A")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11"/>
    </row>
    <row r="14" spans="1:8" ht="15.75" x14ac:dyDescent="0.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5">
      <c r="A15" s="10"/>
      <c r="B15" s="10"/>
      <c r="C15" s="13"/>
      <c r="D15" s="13"/>
      <c r="E15" s="13"/>
      <c r="F15" s="13"/>
      <c r="G15" s="13"/>
      <c r="H15" s="10"/>
    </row>
    <row r="16" spans="1:8" ht="19.899999999999999" thickBot="1" x14ac:dyDescent="0.55000000000000004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149999999999999" thickTop="1" x14ac:dyDescent="0.5">
      <c r="A17" s="25" t="s">
        <v>15</v>
      </c>
      <c r="B17" s="26"/>
      <c r="C17" s="30" t="e">
        <f>VLOOKUP(G2,[1]allgf_PERS!$A$2:$J$82,6,FALSE)</f>
        <v>#N/A</v>
      </c>
      <c r="D17" s="30" t="e">
        <f>VLOOKUP(G2,[1]allgf_PERS!$A$2:$J$82,7,FALSE)</f>
        <v>#N/A</v>
      </c>
      <c r="E17" s="30" t="e">
        <f>VLOOKUP(G2,[1]allgf_PERS!$A$2:$J$82,8,FALSE)</f>
        <v>#N/A</v>
      </c>
      <c r="F17" s="30" t="e">
        <f>VLOOKUP(G2,[1]allgf_PERS!$A$2:$J$82,9,FALSE)</f>
        <v>#N/A</v>
      </c>
      <c r="G17" s="30" t="e">
        <f>VLOOKUP(G2,[1]allgf_PERS!$A$2:$J$82,10,FALSE)</f>
        <v>#N/A</v>
      </c>
      <c r="H17" s="10"/>
    </row>
    <row r="18" spans="1:8" ht="15.75" x14ac:dyDescent="0.5">
      <c r="A18" s="25" t="s">
        <v>16</v>
      </c>
      <c r="B18" s="26"/>
      <c r="C18" s="30" t="e">
        <f>VLOOKUP(G2,[1]allgf_OPS!$A$2:$J$199,6,FALSE)</f>
        <v>#N/A</v>
      </c>
      <c r="D18" s="30" t="e">
        <f>VLOOKUP(G2,[1]allgf_OPS!$A$2:$J$199,7,FALSE)</f>
        <v>#N/A</v>
      </c>
      <c r="E18" s="30" t="e">
        <f>VLOOKUP(G2,[1]allgf_OPS!$A$2:$J$199,8,FALSE)</f>
        <v>#N/A</v>
      </c>
      <c r="F18" s="30" t="e">
        <f>VLOOKUP(G2,[1]allgf_OPS!$A$2:$J$199,9,FALSE)</f>
        <v>#N/A</v>
      </c>
      <c r="G18" s="30" t="e">
        <f>VLOOKUP(G2,[1]allgf_OPS!$A$2:$J$199,10,FALSE)</f>
        <v>#N/A</v>
      </c>
      <c r="H18" s="10"/>
    </row>
    <row r="19" spans="1:8" ht="15.75" x14ac:dyDescent="0.5">
      <c r="A19" s="27"/>
      <c r="B19" s="28" t="s">
        <v>17</v>
      </c>
      <c r="C19" s="29">
        <f>SUMIF(C17:C18,"&lt;&gt;#N/A")</f>
        <v>0</v>
      </c>
      <c r="D19" s="29">
        <f t="shared" ref="D19:G19" si="1">SUMIF(D17:D18,"&lt;&gt;#N/A")</f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10"/>
    </row>
    <row r="20" spans="1:8" x14ac:dyDescent="0.45">
      <c r="A20" s="2"/>
      <c r="B20" s="2"/>
      <c r="C20" s="2"/>
      <c r="D20" s="2"/>
      <c r="E20" s="2"/>
      <c r="F20" s="2"/>
      <c r="G20" s="2"/>
      <c r="H20" s="1"/>
    </row>
    <row r="21" spans="1:8" x14ac:dyDescent="0.45">
      <c r="A21" s="2"/>
      <c r="B21" s="2"/>
      <c r="C21" s="2"/>
      <c r="D21" s="2"/>
      <c r="E21" s="2"/>
      <c r="F21" s="2"/>
      <c r="G21" s="2"/>
      <c r="H21" s="1"/>
    </row>
    <row r="22" spans="1:8" ht="19.899999999999999" thickBot="1" x14ac:dyDescent="0.55000000000000004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149999999999999" thickTop="1" x14ac:dyDescent="0.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5">
      <c r="A24" s="10"/>
      <c r="B24" s="18" t="s">
        <v>20</v>
      </c>
      <c r="C24" s="30" t="e">
        <f>VLOOKUP(G2,[1]Desig_REV!$A$2:$L$92,8,FALSE)</f>
        <v>#N/A</v>
      </c>
      <c r="D24" s="30" t="e">
        <f>VLOOKUP(G2,[1]Desig_REV!$A$2:$L$92,9,FALSE)</f>
        <v>#N/A</v>
      </c>
      <c r="E24" s="30" t="e">
        <f>VLOOKUP(G2,[1]Desig_REV!$A$2:$L$92,10,FALSE)</f>
        <v>#N/A</v>
      </c>
      <c r="F24" s="30" t="e">
        <f>VLOOKUP(G2,[1]Desig_REV!$A$2:$L$92,11,FALSE)</f>
        <v>#N/A</v>
      </c>
      <c r="G24" s="30" t="e">
        <f>VLOOKUP(G2,[1]Desig_REV!$A$2:$L$92,12,FALSE)</f>
        <v>#N/A</v>
      </c>
      <c r="H24" s="14"/>
    </row>
    <row r="25" spans="1:8" ht="15.75" x14ac:dyDescent="0.5">
      <c r="A25" s="10"/>
      <c r="B25" s="18" t="s">
        <v>21</v>
      </c>
      <c r="C25" s="30" t="e">
        <f>VLOOKUP(G2,[1]Desig_EXP!$A$2:$L$93,8,FALSE)</f>
        <v>#N/A</v>
      </c>
      <c r="D25" s="30" t="e">
        <f>VLOOKUP(G2,[1]Desig_EXP!$A$2:$L$93,9,FALSE)</f>
        <v>#N/A</v>
      </c>
      <c r="E25" s="30" t="e">
        <f>VLOOKUP(G2,[1]Desig_EXP!$A$2:$L$93,10,FALSE)</f>
        <v>#N/A</v>
      </c>
      <c r="F25" s="30" t="e">
        <f>VLOOKUP(G2,[1]Desig_EXP!$A$2:$L$93,11,FALSE)</f>
        <v>#N/A</v>
      </c>
      <c r="G25" s="30" t="e">
        <f>VLOOKUP(G2,[1]Desig_EXP!$A$2:$L$93,12,FALSE)</f>
        <v>#N/A</v>
      </c>
      <c r="H25" s="14"/>
    </row>
    <row r="26" spans="1:8" x14ac:dyDescent="0.45">
      <c r="A26" s="1"/>
      <c r="B26" s="21"/>
      <c r="C26" s="23"/>
      <c r="D26" s="23"/>
      <c r="E26" s="23"/>
      <c r="F26" s="23"/>
      <c r="G26" s="23"/>
      <c r="H26" s="1"/>
    </row>
    <row r="27" spans="1:8" ht="15.75" x14ac:dyDescent="0.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5">
      <c r="A28" s="10"/>
      <c r="B28" s="18" t="s">
        <v>20</v>
      </c>
      <c r="C28" s="30" t="e">
        <f>VLOOKUP(G2,[1]Aux_REV!$A$2:$L$20,8,FALSE)</f>
        <v>#N/A</v>
      </c>
      <c r="D28" s="30" t="e">
        <f>VLOOKUP(G2,[1]Aux_REV!$A$2:$L$20,9,FALSE)</f>
        <v>#N/A</v>
      </c>
      <c r="E28" s="30" t="e">
        <f>VLOOKUP(G2,[1]Aux_REV!$A$2:$L$20,10,FALSE)</f>
        <v>#N/A</v>
      </c>
      <c r="F28" s="30" t="e">
        <f>VLOOKUP(G2,[1]Aux_REV!$A$2:$L$20,11,FALSE)</f>
        <v>#N/A</v>
      </c>
      <c r="G28" s="30" t="e">
        <f>VLOOKUP(G2,[1]Aux_REV!$A$2:$L$20,12,FALSE)</f>
        <v>#N/A</v>
      </c>
      <c r="H28" s="10"/>
    </row>
    <row r="29" spans="1:8" ht="15.75" x14ac:dyDescent="0.5">
      <c r="A29" s="10"/>
      <c r="B29" s="18" t="s">
        <v>21</v>
      </c>
      <c r="C29" s="30" t="e">
        <f>VLOOKUP(G2,[1]Aux_EXP!$A$2:$L$20,8,FALSE)</f>
        <v>#N/A</v>
      </c>
      <c r="D29" s="30" t="e">
        <f>VLOOKUP(G2,[1]Aux_EXP!$A$2:$L$20,9,FALSE)</f>
        <v>#N/A</v>
      </c>
      <c r="E29" s="30" t="e">
        <f>VLOOKUP(G2,[1]Aux_EXP!$A$2:$L$20,10,FALSE)</f>
        <v>#N/A</v>
      </c>
      <c r="F29" s="30" t="e">
        <f>VLOOKUP(G2,[1]Aux_EXP!$A$2:$L$20,11,FALSE)</f>
        <v>#N/A</v>
      </c>
      <c r="G29" s="30" t="e">
        <f>VLOOKUP(G2,[1]Aux_EXP!$A$2:$L$20,12,FALSE)</f>
        <v>#N/A</v>
      </c>
      <c r="H29" s="10"/>
    </row>
    <row r="30" spans="1:8" x14ac:dyDescent="0.45">
      <c r="A30" s="1"/>
      <c r="B30" s="21"/>
      <c r="C30" s="23"/>
      <c r="D30" s="23"/>
      <c r="E30" s="23"/>
      <c r="F30" s="23"/>
      <c r="G30" s="23"/>
      <c r="H30" s="1"/>
    </row>
    <row r="31" spans="1:8" ht="15.75" x14ac:dyDescent="0.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5">
      <c r="A32" s="10"/>
      <c r="B32" s="18" t="s">
        <v>20</v>
      </c>
      <c r="C32" s="30" t="e">
        <f>VLOOKUP(G2,[1]Rest_REV!$A$2:$L$78,8,FALSE)</f>
        <v>#N/A</v>
      </c>
      <c r="D32" s="30" t="e">
        <f>VLOOKUP(G2,[1]Rest_REV!$A$2:$L$78,9,FALSE)</f>
        <v>#N/A</v>
      </c>
      <c r="E32" s="30" t="e">
        <f>VLOOKUP(G2,[1]Rest_REV!$A$2:$L$78,10,FALSE)</f>
        <v>#N/A</v>
      </c>
      <c r="F32" s="30" t="e">
        <f>VLOOKUP(G2,[1]Rest_REV!$A$2:$L$78,11,FALSE)</f>
        <v>#N/A</v>
      </c>
      <c r="G32" s="30" t="e">
        <f>VLOOKUP(G2,[1]Rest_REV!$A$2:$L$78,12,FALSE)</f>
        <v>#N/A</v>
      </c>
      <c r="H32" s="10"/>
    </row>
    <row r="33" spans="1:8" ht="15.75" x14ac:dyDescent="0.5">
      <c r="A33" s="10"/>
      <c r="B33" s="18" t="s">
        <v>21</v>
      </c>
      <c r="C33" s="30" t="e">
        <f>VLOOKUP(G2,[1]Rest_EXP!$A$2:$L$78,8,FALSE)</f>
        <v>#N/A</v>
      </c>
      <c r="D33" s="30" t="e">
        <f>VLOOKUP(G2,[1]Rest_EXP!$A$2:$L$78,9,FALSE)</f>
        <v>#N/A</v>
      </c>
      <c r="E33" s="30" t="e">
        <f>VLOOKUP(G2,[1]Rest_EXP!$A$2:$L$78,10,FALSE)</f>
        <v>#N/A</v>
      </c>
      <c r="F33" s="30" t="e">
        <f>VLOOKUP(G2,[1]Rest_EXP!$A$2:$L$78,11,FALSE)</f>
        <v>#N/A</v>
      </c>
      <c r="G33" s="30" t="e">
        <f>VLOOKUP(G2,[1]Rest_EXP!$A$2:$L$78,12,FALSE)</f>
        <v>#N/A</v>
      </c>
      <c r="H33" s="10"/>
    </row>
    <row r="34" spans="1:8" x14ac:dyDescent="0.45">
      <c r="A34" s="1"/>
      <c r="B34" s="21"/>
      <c r="C34" s="23"/>
      <c r="D34" s="23"/>
      <c r="E34" s="23"/>
      <c r="F34" s="23"/>
      <c r="G34" s="23"/>
      <c r="H34" s="1"/>
    </row>
    <row r="35" spans="1:8" ht="15.75" x14ac:dyDescent="0.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5">
      <c r="A36" s="10"/>
      <c r="B36" s="18" t="s">
        <v>20</v>
      </c>
      <c r="C36" s="30" t="e">
        <f>VLOOKUP(G2,[1]SPABA_REV!$A$2:$L$33,8,FALSE)</f>
        <v>#N/A</v>
      </c>
      <c r="D36" s="30" t="e">
        <f>VLOOKUP(G2,[1]SPABA_REV!$A$2:$L$33,9,FALSE)</f>
        <v>#N/A</v>
      </c>
      <c r="E36" s="30" t="e">
        <f>VLOOKUP(G2,[1]SPABA_REV!$A$2:$L$33,10,FALSE)</f>
        <v>#N/A</v>
      </c>
      <c r="F36" s="30" t="e">
        <f>VLOOKUP(G2,[1]SPABA_REV!$A$2:$L$33,11,FALSE)</f>
        <v>#N/A</v>
      </c>
      <c r="G36" s="30" t="e">
        <f>VLOOKUP(G2,[1]SPABA_REV!$A$2:$L$33,12,FALSE)</f>
        <v>#N/A</v>
      </c>
      <c r="H36" s="10"/>
    </row>
    <row r="37" spans="1:8" ht="15.75" x14ac:dyDescent="0.5">
      <c r="A37" s="1"/>
      <c r="B37" s="18" t="s">
        <v>21</v>
      </c>
      <c r="C37" s="30" t="e">
        <f>VLOOKUP(G2,[1]SPABA_EXP!$A$2:$L$33,8,FALSE)</f>
        <v>#N/A</v>
      </c>
      <c r="D37" s="30" t="e">
        <f>VLOOKUP(G2,[1]SPABA_EXP!$A$2:$L$33,9,FALSE)</f>
        <v>#N/A</v>
      </c>
      <c r="E37" s="30" t="e">
        <f>VLOOKUP(G2,[1]SPABA_EXP!$A$2:$L$33,10,FALSE)</f>
        <v>#N/A</v>
      </c>
      <c r="F37" s="30" t="e">
        <f>VLOOKUP(G2,[1]SPABA_EXP!$A$2:$L$33,11,FALSE)</f>
        <v>#N/A</v>
      </c>
      <c r="G37" s="30" t="e">
        <f>VLOOKUP(G2,[1]SPABA_EXP!$A$2:$L$33,12,FALSE)</f>
        <v>#N/A</v>
      </c>
      <c r="H37" s="1"/>
    </row>
  </sheetData>
  <sheetProtection algorithmName="SHA-512" hashValue="dvQvdJbf9P36hCBU8PrEuzOOIeQa3uvNK2GdCFsnlt68XGwHek4kJosap65XvxIYOnVCW04U3oQXxIc8Jikg/g==" saltValue="9kdZLCpJC0bUCF5dZjDS7w==" spinCount="100000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796875" defaultRowHeight="15.75" x14ac:dyDescent="0.5"/>
  <cols>
    <col min="1" max="1" width="10.796875" style="35"/>
    <col min="2" max="2" width="24.6640625" style="35" customWidth="1"/>
    <col min="3" max="16384" width="10.796875" style="35"/>
  </cols>
  <sheetData>
    <row r="1" spans="1:3" x14ac:dyDescent="0.5">
      <c r="A1" s="34" t="s">
        <v>29</v>
      </c>
    </row>
    <row r="3" spans="1:3" x14ac:dyDescent="0.5">
      <c r="A3" s="35" t="s">
        <v>30</v>
      </c>
    </row>
    <row r="4" spans="1:3" x14ac:dyDescent="0.5">
      <c r="B4" s="35" t="s">
        <v>31</v>
      </c>
    </row>
    <row r="5" spans="1:3" x14ac:dyDescent="0.5">
      <c r="B5" s="35" t="s">
        <v>32</v>
      </c>
    </row>
    <row r="6" spans="1:3" x14ac:dyDescent="0.5">
      <c r="B6" s="35" t="s">
        <v>33</v>
      </c>
    </row>
    <row r="8" spans="1:3" x14ac:dyDescent="0.5">
      <c r="A8" s="35" t="s">
        <v>34</v>
      </c>
    </row>
    <row r="10" spans="1:3" x14ac:dyDescent="0.5">
      <c r="A10" s="35" t="s">
        <v>35</v>
      </c>
    </row>
    <row r="12" spans="1:3" x14ac:dyDescent="0.5">
      <c r="B12" s="35" t="s">
        <v>36</v>
      </c>
      <c r="C12" s="35" t="s">
        <v>37</v>
      </c>
    </row>
    <row r="13" spans="1:3" x14ac:dyDescent="0.5">
      <c r="B13" s="35" t="s">
        <v>38</v>
      </c>
      <c r="C13" s="35" t="s">
        <v>39</v>
      </c>
    </row>
    <row r="14" spans="1:3" x14ac:dyDescent="0.5">
      <c r="B14" s="35" t="s">
        <v>40</v>
      </c>
      <c r="C14" s="35" t="s">
        <v>41</v>
      </c>
    </row>
    <row r="15" spans="1:3" x14ac:dyDescent="0.5">
      <c r="B15" s="35" t="s">
        <v>42</v>
      </c>
      <c r="C15" s="35" t="s">
        <v>41</v>
      </c>
    </row>
    <row r="17" spans="2:3" x14ac:dyDescent="0.5">
      <c r="B17" s="35" t="s">
        <v>43</v>
      </c>
      <c r="C17" s="35" t="s">
        <v>44</v>
      </c>
    </row>
    <row r="18" spans="2:3" x14ac:dyDescent="0.5">
      <c r="B18" s="35" t="s">
        <v>45</v>
      </c>
      <c r="C18" s="35" t="s">
        <v>46</v>
      </c>
    </row>
    <row r="19" spans="2:3" x14ac:dyDescent="0.5">
      <c r="B19" s="35" t="s">
        <v>47</v>
      </c>
      <c r="C19" s="35" t="s">
        <v>48</v>
      </c>
    </row>
    <row r="20" spans="2:3" x14ac:dyDescent="0.5">
      <c r="B20" s="35" t="s">
        <v>49</v>
      </c>
      <c r="C20" s="35" t="s">
        <v>50</v>
      </c>
    </row>
    <row r="21" spans="2:3" x14ac:dyDescent="0.5">
      <c r="B21" s="35" t="s">
        <v>51</v>
      </c>
      <c r="C21" s="35" t="s">
        <v>52</v>
      </c>
    </row>
    <row r="22" spans="2:3" x14ac:dyDescent="0.5">
      <c r="B22" s="35" t="s">
        <v>53</v>
      </c>
      <c r="C22" s="35" t="s">
        <v>54</v>
      </c>
    </row>
    <row r="24" spans="2:3" x14ac:dyDescent="0.5">
      <c r="B24" s="35" t="s">
        <v>55</v>
      </c>
      <c r="C24" s="35" t="s">
        <v>56</v>
      </c>
    </row>
    <row r="25" spans="2:3" x14ac:dyDescent="0.5">
      <c r="C25" s="35" t="s">
        <v>57</v>
      </c>
    </row>
    <row r="26" spans="2:3" x14ac:dyDescent="0.5">
      <c r="B26" s="35" t="s">
        <v>58</v>
      </c>
      <c r="C26" s="35" t="s">
        <v>59</v>
      </c>
    </row>
    <row r="27" spans="2:3" x14ac:dyDescent="0.5">
      <c r="C27" s="35" t="s">
        <v>60</v>
      </c>
    </row>
    <row r="28" spans="2:3" x14ac:dyDescent="0.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796875" defaultRowHeight="15.75" x14ac:dyDescent="0.5"/>
  <cols>
    <col min="1" max="1" width="13.46484375" style="35" customWidth="1"/>
    <col min="2" max="2" width="10.796875" style="35"/>
    <col min="3" max="3" width="9.33203125" style="35" customWidth="1"/>
    <col min="4" max="4" width="8" style="35" customWidth="1"/>
    <col min="5" max="5" width="17" style="35" customWidth="1"/>
    <col min="6" max="7" width="14.6640625" style="35" customWidth="1"/>
    <col min="8" max="8" width="17.6640625" style="35" customWidth="1"/>
    <col min="9" max="9" width="13" style="35" customWidth="1"/>
    <col min="10" max="11" width="21" style="35" customWidth="1"/>
    <col min="12" max="16384" width="10.796875" style="35"/>
  </cols>
  <sheetData>
    <row r="1" spans="1:11" x14ac:dyDescent="0.5">
      <c r="B1" s="38"/>
    </row>
    <row r="2" spans="1:11" s="34" customFormat="1" x14ac:dyDescent="0.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5">
      <c r="B3" s="35" t="s">
        <v>74</v>
      </c>
    </row>
    <row r="4" spans="1:11" x14ac:dyDescent="0.5">
      <c r="B4" s="35" t="s">
        <v>74</v>
      </c>
    </row>
    <row r="5" spans="1:11" x14ac:dyDescent="0.5">
      <c r="B5" s="35" t="s">
        <v>74</v>
      </c>
    </row>
    <row r="6" spans="1:11" x14ac:dyDescent="0.5">
      <c r="B6" s="35" t="s">
        <v>74</v>
      </c>
    </row>
    <row r="7" spans="1:11" x14ac:dyDescent="0.5">
      <c r="B7" s="35" t="s">
        <v>73</v>
      </c>
    </row>
    <row r="8" spans="1:11" x14ac:dyDescent="0.5">
      <c r="B8" s="35" t="s">
        <v>73</v>
      </c>
    </row>
    <row r="9" spans="1:11" x14ac:dyDescent="0.5">
      <c r="B9" s="35" t="s">
        <v>72</v>
      </c>
    </row>
    <row r="10" spans="1:11" x14ac:dyDescent="0.5">
      <c r="B10" s="35" t="s">
        <v>72</v>
      </c>
    </row>
    <row r="12" spans="1:11" x14ac:dyDescent="0.5">
      <c r="A12" s="34" t="s">
        <v>38</v>
      </c>
    </row>
    <row r="13" spans="1:11" x14ac:dyDescent="0.5">
      <c r="A13" s="36"/>
      <c r="B13" s="35" t="s">
        <v>71</v>
      </c>
    </row>
    <row r="14" spans="1:11" x14ac:dyDescent="0.5">
      <c r="A14" s="34" t="s">
        <v>70</v>
      </c>
    </row>
    <row r="15" spans="1:11" x14ac:dyDescent="0.5">
      <c r="A15" s="36"/>
      <c r="B15" s="35" t="s">
        <v>69</v>
      </c>
    </row>
    <row r="16" spans="1:11" x14ac:dyDescent="0.5">
      <c r="A16" s="36"/>
      <c r="B16" s="35" t="s">
        <v>68</v>
      </c>
    </row>
    <row r="17" spans="1:1" x14ac:dyDescent="0.5">
      <c r="A17" s="34" t="s">
        <v>67</v>
      </c>
    </row>
    <row r="18" spans="1:1" x14ac:dyDescent="0.5">
      <c r="A18" s="34" t="s">
        <v>66</v>
      </c>
    </row>
    <row r="19" spans="1:1" x14ac:dyDescent="0.5">
      <c r="A19" s="34"/>
    </row>
    <row r="20" spans="1:1" x14ac:dyDescent="0.5">
      <c r="A20" s="34" t="s">
        <v>65</v>
      </c>
    </row>
    <row r="21" spans="1:1" x14ac:dyDescent="0.5">
      <c r="A21" s="34" t="s">
        <v>64</v>
      </c>
    </row>
    <row r="22" spans="1:1" x14ac:dyDescent="0.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Rinehart, Susan</cp:lastModifiedBy>
  <cp:lastPrinted>2017-09-03T23:11:41Z</cp:lastPrinted>
  <dcterms:created xsi:type="dcterms:W3CDTF">2017-09-03T22:49:47Z</dcterms:created>
  <dcterms:modified xsi:type="dcterms:W3CDTF">2017-09-07T18:16:13Z</dcterms:modified>
</cp:coreProperties>
</file>